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0 Earnings Release\Q4 2020\"/>
    </mc:Choice>
  </mc:AlternateContent>
  <xr:revisionPtr revIDLastSave="0" documentId="13_ncr:1_{30454C67-2413-4466-8897-5B2221DDA547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1 Balance Sheet" sheetId="32" r:id="rId1"/>
    <sheet name="2 Stmt. of Operations " sheetId="34" r:id="rId2"/>
    <sheet name="3 Supplemental Financial Data" sheetId="35" r:id="rId3"/>
    <sheet name="4 Cash Flow" sheetId="36" r:id="rId4"/>
    <sheet name="5 GAAP to Non GAAP Net Income" sheetId="37" r:id="rId5"/>
    <sheet name="6 GAAP NI toEBITDA toAdj EBITDA" sheetId="38" r:id="rId6"/>
    <sheet name="Sheet4" sheetId="19" r:id="rId7"/>
  </sheets>
  <definedNames>
    <definedName name="_xlnm.Print_Area" localSheetId="0">'1 Balance Sheet'!$A$1:$G$48</definedName>
    <definedName name="_xlnm.Print_Area" localSheetId="3">'4 Cash Flow'!$A$1:$M$55</definedName>
    <definedName name="Z_775141A1_E1C4_4CD8_A529_BF6790BB4174_.wvu.Cols" localSheetId="3" hidden="1">'4 Cash Flow'!#REF!,'4 Cash Flow'!$O:$Q</definedName>
    <definedName name="Z_775141A1_E1C4_4CD8_A529_BF6790BB4174_.wvu.Rows" localSheetId="3" hidden="1">'4 Cash Flow'!#REF!,'4 Cash Flow'!$56:$63</definedName>
  </definedNames>
  <calcPr calcId="191029"/>
  <customWorkbookViews>
    <customWorkbookView name="Valued Employee - Personal View" guid="{775141A1-E1C4-4CD8-A529-BF6790BB4174}" mergeInterval="0" personalView="1" maximized="1" xWindow="1" yWindow="1" windowWidth="1680" windowHeight="82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38" l="1"/>
  <c r="L23" i="38" s="1"/>
  <c r="H19" i="38"/>
  <c r="H23" i="38" s="1"/>
  <c r="J19" i="38"/>
  <c r="J23" i="38" s="1"/>
  <c r="F19" i="38"/>
  <c r="F23" i="38" s="1"/>
  <c r="D19" i="38"/>
  <c r="D23" i="38" s="1"/>
  <c r="U15" i="37"/>
  <c r="Q15" i="37"/>
  <c r="M15" i="37"/>
  <c r="E15" i="37"/>
  <c r="I15" i="37"/>
  <c r="S17" i="37"/>
  <c r="U17" i="37" s="1"/>
  <c r="O17" i="37"/>
  <c r="Q17" i="37" s="1"/>
  <c r="K17" i="37"/>
  <c r="M17" i="37" s="1"/>
  <c r="G17" i="37"/>
  <c r="I17" i="37" s="1"/>
  <c r="C17" i="37"/>
  <c r="E17" i="37" s="1"/>
  <c r="U14" i="37"/>
  <c r="Q14" i="37"/>
  <c r="M14" i="37"/>
  <c r="I14" i="37"/>
  <c r="E14" i="37"/>
  <c r="U12" i="37"/>
  <c r="Q12" i="37"/>
  <c r="M12" i="37"/>
  <c r="I12" i="37"/>
  <c r="E12" i="37"/>
  <c r="M50" i="36"/>
  <c r="M52" i="36" s="1"/>
  <c r="M54" i="36" s="1"/>
  <c r="M42" i="36"/>
  <c r="M35" i="36"/>
  <c r="K50" i="36"/>
  <c r="I50" i="36"/>
  <c r="G50" i="36"/>
  <c r="E50" i="36"/>
  <c r="I42" i="36"/>
  <c r="I35" i="36"/>
  <c r="K42" i="36"/>
  <c r="G42" i="36"/>
  <c r="E42" i="36"/>
  <c r="K35" i="36"/>
  <c r="G35" i="36"/>
  <c r="E35" i="36"/>
  <c r="K27" i="35"/>
  <c r="K20" i="35"/>
  <c r="G27" i="35"/>
  <c r="G20" i="35"/>
  <c r="I27" i="35"/>
  <c r="E27" i="35"/>
  <c r="C27" i="35"/>
  <c r="I20" i="35"/>
  <c r="E20" i="35"/>
  <c r="C20" i="35"/>
  <c r="O32" i="34"/>
  <c r="O24" i="34"/>
  <c r="O16" i="34"/>
  <c r="O17" i="34" s="1"/>
  <c r="I32" i="34"/>
  <c r="I24" i="34"/>
  <c r="I16" i="34"/>
  <c r="I17" i="34" s="1"/>
  <c r="M32" i="34"/>
  <c r="E32" i="34"/>
  <c r="C32" i="34"/>
  <c r="M24" i="34"/>
  <c r="Q24" i="34" s="1"/>
  <c r="E24" i="34"/>
  <c r="C24" i="34"/>
  <c r="Q23" i="34"/>
  <c r="K23" i="34"/>
  <c r="G23" i="34"/>
  <c r="Q22" i="34"/>
  <c r="K22" i="34"/>
  <c r="G22" i="34"/>
  <c r="Q21" i="34"/>
  <c r="K21" i="34"/>
  <c r="G21" i="34"/>
  <c r="Q20" i="34"/>
  <c r="K20" i="34"/>
  <c r="G20" i="34"/>
  <c r="M16" i="34"/>
  <c r="M17" i="34" s="1"/>
  <c r="E16" i="34"/>
  <c r="E17" i="34" s="1"/>
  <c r="C16" i="34"/>
  <c r="C17" i="34" s="1"/>
  <c r="Q15" i="34"/>
  <c r="K15" i="34"/>
  <c r="G15" i="34"/>
  <c r="Q14" i="34"/>
  <c r="K14" i="34"/>
  <c r="G14" i="34"/>
  <c r="Q12" i="34"/>
  <c r="K12" i="34"/>
  <c r="G12" i="34"/>
  <c r="E46" i="32"/>
  <c r="E43" i="32"/>
  <c r="E37" i="32"/>
  <c r="E47" i="32" s="1"/>
  <c r="E31" i="32"/>
  <c r="E15" i="32"/>
  <c r="E22" i="32" s="1"/>
  <c r="I52" i="36" l="1"/>
  <c r="I54" i="36" s="1"/>
  <c r="E52" i="36"/>
  <c r="E54" i="36" s="1"/>
  <c r="K52" i="36"/>
  <c r="K54" i="36" s="1"/>
  <c r="G52" i="36"/>
  <c r="G54" i="36" s="1"/>
  <c r="K24" i="34"/>
  <c r="G24" i="34"/>
  <c r="K16" i="34"/>
  <c r="O26" i="34"/>
  <c r="O34" i="34" s="1"/>
  <c r="O37" i="34" s="1"/>
  <c r="O18" i="34"/>
  <c r="G16" i="34"/>
  <c r="I26" i="34"/>
  <c r="I34" i="34" s="1"/>
  <c r="I37" i="34" s="1"/>
  <c r="I18" i="34"/>
  <c r="M26" i="34"/>
  <c r="M34" i="34" s="1"/>
  <c r="M37" i="34" s="1"/>
  <c r="M18" i="34"/>
  <c r="Q17" i="34"/>
  <c r="G17" i="34"/>
  <c r="C26" i="34"/>
  <c r="C34" i="34" s="1"/>
  <c r="C37" i="34" s="1"/>
  <c r="C18" i="34"/>
  <c r="K17" i="34"/>
  <c r="E26" i="34"/>
  <c r="E34" i="34" s="1"/>
  <c r="E37" i="34" s="1"/>
  <c r="E18" i="34"/>
  <c r="Q16" i="34"/>
  <c r="O41" i="34" l="1"/>
  <c r="O40" i="34"/>
  <c r="I41" i="34"/>
  <c r="I40" i="34"/>
  <c r="C41" i="34"/>
  <c r="C40" i="34"/>
  <c r="E41" i="34"/>
  <c r="E40" i="34"/>
  <c r="M41" i="34"/>
  <c r="M40" i="34"/>
  <c r="C46" i="32" l="1"/>
  <c r="C31" i="32"/>
  <c r="C37" i="32" s="1"/>
  <c r="C15" i="32"/>
  <c r="C22" i="32" s="1"/>
  <c r="C47" i="32" l="1"/>
  <c r="G46" i="32"/>
  <c r="G31" i="32"/>
  <c r="G37" i="32" s="1"/>
  <c r="G15" i="32"/>
  <c r="G22" i="32" s="1"/>
  <c r="G47" i="32" l="1"/>
</calcChain>
</file>

<file path=xl/sharedStrings.xml><?xml version="1.0" encoding="utf-8"?>
<sst xmlns="http://schemas.openxmlformats.org/spreadsheetml/2006/main" count="234" uniqueCount="145">
  <si>
    <t>General and administrative</t>
  </si>
  <si>
    <t>Interest expense</t>
  </si>
  <si>
    <t>LIMELIGHT NETWORKS, INC.</t>
  </si>
  <si>
    <t>CONDENSED CONSOLIDATED BALANCE SHEETS</t>
  </si>
  <si>
    <t>(In thousands, except per share data)</t>
  </si>
  <si>
    <t>ASSETS</t>
  </si>
  <si>
    <t xml:space="preserve">  Cash and cash equivalents</t>
  </si>
  <si>
    <t xml:space="preserve">  Income taxes receivable</t>
  </si>
  <si>
    <t xml:space="preserve">  Prepaid expenses and other current assets</t>
  </si>
  <si>
    <t>Total current assets</t>
  </si>
  <si>
    <t>Property and equipment, net</t>
  </si>
  <si>
    <t>Other assets</t>
  </si>
  <si>
    <t>Total assets</t>
  </si>
  <si>
    <t>(Unaudited)</t>
  </si>
  <si>
    <t xml:space="preserve">December 31, </t>
  </si>
  <si>
    <t>LIABILITIES AND STOCKHOLDERS' EQUITY</t>
  </si>
  <si>
    <t xml:space="preserve">  Accounts payable</t>
  </si>
  <si>
    <t xml:space="preserve">  Other current liabilities</t>
  </si>
  <si>
    <t>Total current liabilities</t>
  </si>
  <si>
    <t>Total liabilities</t>
  </si>
  <si>
    <t>Commitments and contingencies</t>
  </si>
  <si>
    <t>Stockholders' equity:</t>
  </si>
  <si>
    <t xml:space="preserve">  Additional paid-in capital</t>
  </si>
  <si>
    <t xml:space="preserve">  Accumulated deficit</t>
  </si>
  <si>
    <t>Total stockholders' equity</t>
  </si>
  <si>
    <t>Total liabilities and stockholders' equity</t>
  </si>
  <si>
    <t>Three Months Ended</t>
  </si>
  <si>
    <t>SUPPLEMENTAL FINANCIAL DATA</t>
  </si>
  <si>
    <t>(In thousands)</t>
  </si>
  <si>
    <t>Sales and marketing</t>
  </si>
  <si>
    <t>Research and development</t>
  </si>
  <si>
    <t>Total share-based compensation</t>
  </si>
  <si>
    <t>Network-related depreciation</t>
  </si>
  <si>
    <t>Total depreciation and amortization</t>
  </si>
  <si>
    <t>Depreciation and amortization:</t>
  </si>
  <si>
    <t>Share-based compensation:</t>
  </si>
  <si>
    <t>End of period statistics:</t>
  </si>
  <si>
    <t>CONDENSED CONSOLIDATED STATEMENTS OF OPERATIONS</t>
  </si>
  <si>
    <t>CONDENSED CONSOLIDATED STATEMENTS OF CASH FLOWS</t>
  </si>
  <si>
    <t>Share-based compensation</t>
  </si>
  <si>
    <t>Depreciation and amortization</t>
  </si>
  <si>
    <t>Changes in operating assets and liabilities:</t>
  </si>
  <si>
    <t xml:space="preserve">Cash and cash equivalents, beginning of period </t>
  </si>
  <si>
    <t>Cash and cash equivalents, end of period</t>
  </si>
  <si>
    <t>Purchases of property and equipment</t>
  </si>
  <si>
    <t xml:space="preserve">  Accounts receivable</t>
  </si>
  <si>
    <t xml:space="preserve">  Other assets</t>
  </si>
  <si>
    <t xml:space="preserve">  Deferred revenue</t>
  </si>
  <si>
    <t xml:space="preserve">  Other long term liabilities</t>
  </si>
  <si>
    <t>Goodwill</t>
  </si>
  <si>
    <t>Marketable securities, less current portion</t>
  </si>
  <si>
    <t>Other depreciation and amortization</t>
  </si>
  <si>
    <t>Deferred income taxes</t>
  </si>
  <si>
    <t>Deferred revenue, less current portion</t>
  </si>
  <si>
    <t>Approximate number of active customers</t>
  </si>
  <si>
    <t xml:space="preserve">  Income taxes payable</t>
  </si>
  <si>
    <t xml:space="preserve">  Accumulated other comprehensive loss</t>
  </si>
  <si>
    <t>Cost of revenue:</t>
  </si>
  <si>
    <t xml:space="preserve">  Depreciation - network</t>
  </si>
  <si>
    <t>Operating expenses:</t>
  </si>
  <si>
    <t xml:space="preserve">  Depreciation and amortization</t>
  </si>
  <si>
    <t>Other income (expense):</t>
  </si>
  <si>
    <t xml:space="preserve">  Interest expense</t>
  </si>
  <si>
    <t xml:space="preserve">  Interest income</t>
  </si>
  <si>
    <t xml:space="preserve">  Other, net</t>
  </si>
  <si>
    <t>Current assets:</t>
  </si>
  <si>
    <t>Current liabilities:</t>
  </si>
  <si>
    <t>Other long-term liabilities</t>
  </si>
  <si>
    <t>Effect of exchange rate changes on cash and cash equivalents</t>
  </si>
  <si>
    <t xml:space="preserve">  Accounts receivable, net </t>
  </si>
  <si>
    <t xml:space="preserve">  Convertible preferred stock, $0.001 par value; 7,500 shares authorized; no shares issued and outstanding</t>
  </si>
  <si>
    <t>Operating activities</t>
  </si>
  <si>
    <t>Investing activities</t>
  </si>
  <si>
    <t>Financing activities</t>
  </si>
  <si>
    <t>Amortization of premium on marketable securities</t>
  </si>
  <si>
    <t>Percent</t>
  </si>
  <si>
    <t>Change</t>
  </si>
  <si>
    <t>Gross profit percentage</t>
  </si>
  <si>
    <t>Purchases of marketable securities</t>
  </si>
  <si>
    <t>Weighted average shares used in per share calculation:</t>
  </si>
  <si>
    <t xml:space="preserve">  Cost of services (1)</t>
  </si>
  <si>
    <t xml:space="preserve">Total cost of revenue </t>
  </si>
  <si>
    <t xml:space="preserve">Gross profit </t>
  </si>
  <si>
    <t xml:space="preserve">  General and administrative  (1)</t>
  </si>
  <si>
    <t xml:space="preserve">  Sales and marketing  (1)</t>
  </si>
  <si>
    <t xml:space="preserve">  Research &amp; development  (1)</t>
  </si>
  <si>
    <t xml:space="preserve">Total operating expenses </t>
  </si>
  <si>
    <t>Payment of employee tax withholdings related to restricted stock vesting</t>
  </si>
  <si>
    <t>Amount</t>
  </si>
  <si>
    <t>Per Share</t>
  </si>
  <si>
    <t xml:space="preserve">Adjusted EBITDA </t>
  </si>
  <si>
    <t>Cost of services</t>
  </si>
  <si>
    <t xml:space="preserve">  Accounts payable and other current liabilities</t>
  </si>
  <si>
    <t>Sale and maturities of marketable securities</t>
  </si>
  <si>
    <t>Proceeds from employee stock plans</t>
  </si>
  <si>
    <t xml:space="preserve">EBITDA </t>
  </si>
  <si>
    <t>Number of employees and employee equivalents</t>
  </si>
  <si>
    <t xml:space="preserve">Interest and other (income) expense </t>
  </si>
  <si>
    <t>Net increase (decrease) in cash and cash equivalents</t>
  </si>
  <si>
    <t>Net increase (decrease) in cash, cash equivalents and marketable securities:</t>
  </si>
  <si>
    <t>Proceeds from sale of property and equipment</t>
  </si>
  <si>
    <t>Revenue</t>
  </si>
  <si>
    <t xml:space="preserve">  Diluted</t>
  </si>
  <si>
    <t xml:space="preserve">  Basic </t>
  </si>
  <si>
    <t xml:space="preserve">    Diluted</t>
  </si>
  <si>
    <t xml:space="preserve">    Basic </t>
  </si>
  <si>
    <t>NM</t>
  </si>
  <si>
    <t>Operating lease right of use assets</t>
  </si>
  <si>
    <t xml:space="preserve">  Operating lease liability obligations</t>
  </si>
  <si>
    <t>Operating lease liability obligations, less current portions</t>
  </si>
  <si>
    <t xml:space="preserve">  Payments related to litigation, net</t>
  </si>
  <si>
    <t>Adjustments to reconcile net income (loss) to net cash provided by (used in) operating activities:</t>
  </si>
  <si>
    <t xml:space="preserve"> </t>
  </si>
  <si>
    <t>Reconciliation of U.S. GAAP Net Loss to EBITDA to Adjusted EBITDA</t>
  </si>
  <si>
    <t xml:space="preserve">September 30, </t>
  </si>
  <si>
    <t>September 30,</t>
  </si>
  <si>
    <t>Convertible senior notes, net</t>
  </si>
  <si>
    <t>Noncash interest expense</t>
  </si>
  <si>
    <t>Purchase of capped calls</t>
  </si>
  <si>
    <t xml:space="preserve">  Marketable securities</t>
  </si>
  <si>
    <t>Proceeds from issuance of debt, net</t>
  </si>
  <si>
    <t>Payment of debt issuance costs</t>
  </si>
  <si>
    <r>
      <t xml:space="preserve">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outstanding at December 31, 2020, September 30, 2020 and December 31, 2019, respectively</t>
    </r>
  </si>
  <si>
    <t>Twelve Months Ended</t>
  </si>
  <si>
    <t>December 31,</t>
  </si>
  <si>
    <t>Income tax expense</t>
  </si>
  <si>
    <t>(1)  Includes share-based compensation (see supplemental table for figures)</t>
  </si>
  <si>
    <t xml:space="preserve">Net income (loss) </t>
  </si>
  <si>
    <t xml:space="preserve">Foreign currency remeasurement (gain) loss </t>
  </si>
  <si>
    <t>Accounts receivable charges</t>
  </si>
  <si>
    <t>Realized loss on marketable securities</t>
  </si>
  <si>
    <t>Net cash used in investing activities</t>
  </si>
  <si>
    <t>Weighted average shares used in per share calculation</t>
  </si>
  <si>
    <t>Reconciliation of U.S. GAAP Net Income (Loss) to Non-GAAP Net Income (Loss)</t>
  </si>
  <si>
    <t xml:space="preserve">U.S. GAAP net (loss) income  </t>
  </si>
  <si>
    <t xml:space="preserve">Operating (loss) income  </t>
  </si>
  <si>
    <t xml:space="preserve">Total other (expense) income  </t>
  </si>
  <si>
    <t>(Loss) income before income taxes</t>
  </si>
  <si>
    <t xml:space="preserve">Net (loss) income   </t>
  </si>
  <si>
    <t>Net (loss) income  per share:</t>
  </si>
  <si>
    <t xml:space="preserve">  Common stock, $0.001 par value; 300,000 shares authorized; 123,653, 122,824 and 118,368 shares issued and </t>
  </si>
  <si>
    <t xml:space="preserve">Non-GAAP net (loss) income </t>
  </si>
  <si>
    <t>Loss (gain) on sale of property and equipment</t>
  </si>
  <si>
    <t>Net cash provided by operating activities</t>
  </si>
  <si>
    <t>Net cash provided by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</si>
</sst>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_);_(* \(#,##0.00\);_(* &quot;-&quot;_);_(@_)"/>
    <numFmt numFmtId="166" formatCode="_(* #,##0.000_);_(* \(#,##0.000\);_(* &quot;-&quot;_);_(@_)"/>
    <numFmt numFmtId="167" formatCode="0.0%"/>
    <numFmt numFmtId="168" formatCode="[$-409]mmmm\ d\,\ yyyy;@"/>
    <numFmt numFmtId="169" formatCode="_(&quot;$&quot;* #,##0.00_);_(&quot;$&quot;* \(#,##0.00\);_(&quot;$&quot;* &quot;-&quot;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05">
    <xf numFmtId="0" fontId="0" fillId="0" borderId="0" xfId="0"/>
    <xf numFmtId="0" fontId="4" fillId="0" borderId="0" xfId="0" applyFont="1"/>
    <xf numFmtId="41" fontId="0" fillId="0" borderId="0" xfId="0" applyNumberFormat="1"/>
    <xf numFmtId="42" fontId="0" fillId="0" borderId="0" xfId="0" applyNumberFormat="1"/>
    <xf numFmtId="42" fontId="0" fillId="0" borderId="0" xfId="0" applyNumberFormat="1" applyFill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42" fontId="3" fillId="0" borderId="0" xfId="0" applyNumberFormat="1" applyFont="1" applyFill="1"/>
    <xf numFmtId="41" fontId="3" fillId="0" borderId="0" xfId="0" applyNumberFormat="1" applyFont="1"/>
    <xf numFmtId="41" fontId="3" fillId="0" borderId="0" xfId="0" applyNumberFormat="1" applyFont="1" applyFill="1"/>
    <xf numFmtId="0" fontId="3" fillId="0" borderId="0" xfId="2"/>
    <xf numFmtId="0" fontId="3" fillId="0" borderId="0" xfId="2" applyFill="1"/>
    <xf numFmtId="0" fontId="3" fillId="0" borderId="0" xfId="3"/>
    <xf numFmtId="0" fontId="4" fillId="0" borderId="0" xfId="3" applyFont="1"/>
    <xf numFmtId="41" fontId="3" fillId="0" borderId="0" xfId="0" applyNumberFormat="1" applyFont="1" applyFill="1" applyBorder="1"/>
    <xf numFmtId="42" fontId="3" fillId="0" borderId="0" xfId="3" applyNumberFormat="1"/>
    <xf numFmtId="17" fontId="0" fillId="0" borderId="0" xfId="0" applyNumberFormat="1"/>
    <xf numFmtId="14" fontId="0" fillId="0" borderId="0" xfId="0" applyNumberFormat="1"/>
    <xf numFmtId="41" fontId="3" fillId="0" borderId="1" xfId="0" applyNumberFormat="1" applyFont="1" applyFill="1" applyBorder="1"/>
    <xf numFmtId="42" fontId="3" fillId="0" borderId="4" xfId="0" applyNumberFormat="1" applyFont="1" applyFill="1" applyBorder="1"/>
    <xf numFmtId="41" fontId="3" fillId="0" borderId="3" xfId="0" applyNumberFormat="1" applyFont="1" applyFill="1" applyBorder="1"/>
    <xf numFmtId="164" fontId="3" fillId="0" borderId="0" xfId="1" applyNumberFormat="1" applyFont="1" applyFill="1"/>
    <xf numFmtId="41" fontId="3" fillId="0" borderId="0" xfId="1" applyNumberFormat="1" applyFont="1" applyFill="1"/>
    <xf numFmtId="164" fontId="3" fillId="0" borderId="4" xfId="1" applyNumberFormat="1" applyFont="1" applyFill="1" applyBorder="1"/>
    <xf numFmtId="41" fontId="3" fillId="0" borderId="0" xfId="2" applyNumberFormat="1" applyFill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14" fontId="4" fillId="0" borderId="0" xfId="2" applyNumberFormat="1" applyFont="1" applyAlignment="1">
      <alignment horizontal="center"/>
    </xf>
    <xf numFmtId="0" fontId="4" fillId="0" borderId="1" xfId="2" applyFont="1" applyBorder="1" applyAlignment="1">
      <alignment horizontal="center"/>
    </xf>
    <xf numFmtId="42" fontId="3" fillId="0" borderId="1" xfId="2" applyNumberFormat="1" applyBorder="1" applyAlignment="1">
      <alignment horizontal="center"/>
    </xf>
    <xf numFmtId="41" fontId="3" fillId="0" borderId="0" xfId="2" applyNumberFormat="1" applyAlignment="1">
      <alignment horizontal="center"/>
    </xf>
    <xf numFmtId="42" fontId="3" fillId="0" borderId="0" xfId="2" applyNumberFormat="1" applyAlignment="1">
      <alignment horizontal="center"/>
    </xf>
    <xf numFmtId="9" fontId="3" fillId="0" borderId="0" xfId="4" applyFont="1" applyFill="1" applyAlignment="1">
      <alignment horizontal="center"/>
    </xf>
    <xf numFmtId="9" fontId="3" fillId="0" borderId="0" xfId="4" applyFont="1" applyFill="1" applyBorder="1" applyAlignment="1">
      <alignment horizontal="center"/>
    </xf>
    <xf numFmtId="42" fontId="3" fillId="0" borderId="0" xfId="2" applyNumberFormat="1"/>
    <xf numFmtId="9" fontId="4" fillId="0" borderId="0" xfId="2" applyNumberFormat="1" applyFont="1" applyAlignment="1">
      <alignment horizontal="center"/>
    </xf>
    <xf numFmtId="9" fontId="3" fillId="0" borderId="0" xfId="2" applyNumberFormat="1" applyAlignment="1">
      <alignment horizontal="center"/>
    </xf>
    <xf numFmtId="41" fontId="3" fillId="0" borderId="1" xfId="2" applyNumberFormat="1" applyBorder="1" applyAlignment="1">
      <alignment horizontal="center"/>
    </xf>
    <xf numFmtId="41" fontId="3" fillId="0" borderId="3" xfId="2" applyNumberFormat="1" applyBorder="1" applyAlignment="1">
      <alignment horizontal="center"/>
    </xf>
    <xf numFmtId="167" fontId="3" fillId="0" borderId="0" xfId="4" applyNumberFormat="1" applyFont="1" applyFill="1" applyAlignment="1">
      <alignment horizontal="right"/>
    </xf>
    <xf numFmtId="41" fontId="3" fillId="0" borderId="0" xfId="2" applyNumberFormat="1"/>
    <xf numFmtId="41" fontId="3" fillId="0" borderId="2" xfId="2" applyNumberFormat="1" applyBorder="1" applyAlignment="1">
      <alignment horizontal="center"/>
    </xf>
    <xf numFmtId="44" fontId="3" fillId="0" borderId="2" xfId="2" applyNumberFormat="1" applyBorder="1" applyAlignment="1">
      <alignment horizontal="center"/>
    </xf>
    <xf numFmtId="44" fontId="3" fillId="0" borderId="0" xfId="2" applyNumberFormat="1" applyAlignment="1">
      <alignment horizontal="center"/>
    </xf>
    <xf numFmtId="165" fontId="3" fillId="0" borderId="0" xfId="2" applyNumberFormat="1" applyAlignment="1">
      <alignment horizontal="center"/>
    </xf>
    <xf numFmtId="166" fontId="3" fillId="0" borderId="0" xfId="2" applyNumberFormat="1" applyAlignment="1">
      <alignment horizontal="center"/>
    </xf>
    <xf numFmtId="14" fontId="3" fillId="0" borderId="0" xfId="2" applyNumberFormat="1" applyAlignment="1">
      <alignment horizontal="center"/>
    </xf>
    <xf numFmtId="0" fontId="3" fillId="0" borderId="0" xfId="2" applyAlignment="1">
      <alignment horizontal="center"/>
    </xf>
    <xf numFmtId="41" fontId="3" fillId="0" borderId="0" xfId="3" applyNumberFormat="1"/>
    <xf numFmtId="41" fontId="3" fillId="0" borderId="1" xfId="3" applyNumberFormat="1" applyBorder="1"/>
    <xf numFmtId="42" fontId="3" fillId="0" borderId="2" xfId="3" applyNumberFormat="1" applyBorder="1"/>
    <xf numFmtId="0" fontId="5" fillId="0" borderId="0" xfId="2" applyFont="1" applyAlignment="1">
      <alignment vertical="center"/>
    </xf>
    <xf numFmtId="0" fontId="4" fillId="0" borderId="0" xfId="2" applyFont="1" applyAlignment="1">
      <alignment vertical="top"/>
    </xf>
    <xf numFmtId="37" fontId="3" fillId="0" borderId="0" xfId="2" applyNumberFormat="1"/>
    <xf numFmtId="0" fontId="3" fillId="0" borderId="0" xfId="2" applyAlignment="1">
      <alignment vertical="top"/>
    </xf>
    <xf numFmtId="41" fontId="3" fillId="0" borderId="3" xfId="2" applyNumberFormat="1" applyBorder="1"/>
    <xf numFmtId="41" fontId="3" fillId="0" borderId="1" xfId="2" applyNumberFormat="1" applyBorder="1"/>
    <xf numFmtId="2" fontId="4" fillId="0" borderId="0" xfId="2" applyNumberFormat="1" applyFont="1" applyAlignment="1">
      <alignment horizontal="left" vertical="top"/>
    </xf>
    <xf numFmtId="0" fontId="3" fillId="0" borderId="0" xfId="2" applyAlignment="1">
      <alignment horizontal="justify" vertical="top"/>
    </xf>
    <xf numFmtId="5" fontId="3" fillId="0" borderId="0" xfId="2" applyNumberFormat="1"/>
    <xf numFmtId="164" fontId="3" fillId="0" borderId="0" xfId="2" applyNumberFormat="1"/>
    <xf numFmtId="41" fontId="3" fillId="0" borderId="1" xfId="2" applyNumberFormat="1" applyFill="1" applyBorder="1"/>
    <xf numFmtId="169" fontId="3" fillId="0" borderId="0" xfId="2" applyNumberFormat="1"/>
    <xf numFmtId="165" fontId="3" fillId="0" borderId="0" xfId="2" applyNumberFormat="1"/>
    <xf numFmtId="165" fontId="3" fillId="0" borderId="1" xfId="2" applyNumberFormat="1" applyBorder="1"/>
    <xf numFmtId="42" fontId="3" fillId="0" borderId="2" xfId="2" applyNumberFormat="1" applyBorder="1"/>
    <xf numFmtId="169" fontId="3" fillId="0" borderId="2" xfId="2" applyNumberFormat="1" applyBorder="1"/>
    <xf numFmtId="42" fontId="3" fillId="0" borderId="1" xfId="2" applyNumberFormat="1" applyFill="1" applyBorder="1" applyAlignment="1">
      <alignment horizontal="center"/>
    </xf>
    <xf numFmtId="41" fontId="3" fillId="0" borderId="0" xfId="2" applyNumberFormat="1" applyFill="1" applyAlignment="1">
      <alignment horizontal="center"/>
    </xf>
    <xf numFmtId="41" fontId="3" fillId="0" borderId="1" xfId="2" applyNumberFormat="1" applyFill="1" applyBorder="1" applyAlignment="1">
      <alignment horizontal="center"/>
    </xf>
    <xf numFmtId="41" fontId="3" fillId="0" borderId="3" xfId="2" applyNumberFormat="1" applyFill="1" applyBorder="1" applyAlignment="1">
      <alignment horizontal="center"/>
    </xf>
    <xf numFmtId="41" fontId="3" fillId="0" borderId="2" xfId="2" applyNumberFormat="1" applyFill="1" applyBorder="1" applyAlignment="1">
      <alignment horizontal="center"/>
    </xf>
    <xf numFmtId="44" fontId="3" fillId="0" borderId="2" xfId="2" applyNumberForma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3" applyFill="1"/>
    <xf numFmtId="42" fontId="3" fillId="0" borderId="0" xfId="3" applyNumberFormat="1" applyFill="1"/>
    <xf numFmtId="41" fontId="3" fillId="0" borderId="0" xfId="3" applyNumberFormat="1" applyFill="1"/>
    <xf numFmtId="41" fontId="3" fillId="0" borderId="1" xfId="3" applyNumberFormat="1" applyFill="1" applyBorder="1"/>
    <xf numFmtId="42" fontId="3" fillId="0" borderId="2" xfId="3" applyNumberFormat="1" applyFill="1" applyBorder="1"/>
    <xf numFmtId="42" fontId="3" fillId="0" borderId="0" xfId="2" applyNumberFormat="1" applyFill="1"/>
    <xf numFmtId="42" fontId="3" fillId="0" borderId="2" xfId="2" applyNumberFormat="1" applyFill="1" applyBorder="1"/>
    <xf numFmtId="169" fontId="3" fillId="0" borderId="0" xfId="2" applyNumberFormat="1" applyFill="1"/>
    <xf numFmtId="165" fontId="3" fillId="0" borderId="0" xfId="2" applyNumberFormat="1" applyFill="1"/>
    <xf numFmtId="165" fontId="3" fillId="0" borderId="1" xfId="2" applyNumberFormat="1" applyFill="1" applyBorder="1"/>
    <xf numFmtId="169" fontId="3" fillId="0" borderId="2" xfId="2" applyNumberFormat="1" applyFill="1" applyBorder="1"/>
    <xf numFmtId="37" fontId="3" fillId="0" borderId="0" xfId="2" applyNumberFormat="1" applyFill="1"/>
    <xf numFmtId="41" fontId="3" fillId="0" borderId="3" xfId="2" applyNumberFormat="1" applyFill="1" applyBorder="1"/>
    <xf numFmtId="0" fontId="3" fillId="0" borderId="0" xfId="2" applyFill="1" applyAlignment="1">
      <alignment vertical="top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1" xfId="3" applyFont="1" applyBorder="1" applyAlignment="1">
      <alignment horizontal="center"/>
    </xf>
    <xf numFmtId="0" fontId="3" fillId="0" borderId="0" xfId="2" applyAlignment="1">
      <alignment wrapText="1"/>
    </xf>
    <xf numFmtId="168" fontId="4" fillId="0" borderId="1" xfId="2" applyNumberFormat="1" applyFont="1" applyBorder="1" applyAlignment="1">
      <alignment horizontal="center"/>
    </xf>
  </cellXfs>
  <cellStyles count="7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Normal 4 2" xfId="6" xr:uid="{00000000-0005-0000-0000-000005000000}"/>
    <cellStyle name="Percent 2" xfId="4" xr:uid="{00000000-0005-0000-0000-000007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59"/>
  <sheetViews>
    <sheetView tabSelected="1" workbookViewId="0">
      <selection activeCell="K19" sqref="K19"/>
    </sheetView>
  </sheetViews>
  <sheetFormatPr defaultRowHeight="12.75" x14ac:dyDescent="0.2"/>
  <cols>
    <col min="1" max="1" width="95.85546875" customWidth="1"/>
    <col min="2" max="2" width="1.7109375" style="5" customWidth="1"/>
    <col min="3" max="3" width="14" style="5" customWidth="1"/>
    <col min="4" max="4" width="1.7109375" style="5" customWidth="1"/>
    <col min="5" max="5" width="14" style="5" customWidth="1"/>
    <col min="6" max="6" width="1.7109375" customWidth="1"/>
    <col min="7" max="7" width="14" customWidth="1"/>
    <col min="9" max="10" width="10" bestFit="1" customWidth="1"/>
    <col min="11" max="11" width="11.140625" customWidth="1"/>
    <col min="12" max="12" width="10" bestFit="1" customWidth="1"/>
  </cols>
  <sheetData>
    <row r="1" spans="1:10" x14ac:dyDescent="0.2">
      <c r="A1" s="98" t="s">
        <v>2</v>
      </c>
      <c r="B1" s="98"/>
      <c r="C1" s="98"/>
      <c r="D1" s="98"/>
      <c r="E1" s="98"/>
      <c r="F1" s="98"/>
      <c r="G1" s="98"/>
    </row>
    <row r="2" spans="1:10" x14ac:dyDescent="0.2">
      <c r="A2" s="98" t="s">
        <v>3</v>
      </c>
      <c r="B2" s="98"/>
      <c r="C2" s="98"/>
      <c r="D2" s="98"/>
      <c r="E2" s="98"/>
      <c r="F2" s="98"/>
      <c r="G2" s="98"/>
    </row>
    <row r="3" spans="1:10" x14ac:dyDescent="0.2">
      <c r="A3" s="98" t="s">
        <v>4</v>
      </c>
      <c r="B3" s="98"/>
      <c r="C3" s="98"/>
      <c r="D3" s="98"/>
      <c r="E3" s="98"/>
      <c r="F3" s="98"/>
      <c r="G3" s="98"/>
    </row>
    <row r="4" spans="1:10" x14ac:dyDescent="0.2">
      <c r="A4" s="6"/>
      <c r="B4" s="7"/>
      <c r="C4" s="7"/>
      <c r="D4" s="7"/>
      <c r="E4" s="7"/>
      <c r="F4" s="6"/>
      <c r="G4" s="26"/>
    </row>
    <row r="5" spans="1:10" x14ac:dyDescent="0.2">
      <c r="A5" s="6"/>
      <c r="B5" s="7"/>
      <c r="C5" s="30" t="s">
        <v>14</v>
      </c>
      <c r="D5" s="7"/>
      <c r="E5" s="33" t="s">
        <v>114</v>
      </c>
      <c r="F5" s="1"/>
      <c r="G5" s="26" t="s">
        <v>14</v>
      </c>
    </row>
    <row r="6" spans="1:10" x14ac:dyDescent="0.2">
      <c r="A6" s="6"/>
      <c r="B6" s="7"/>
      <c r="C6" s="28">
        <v>2020</v>
      </c>
      <c r="D6" s="7"/>
      <c r="E6" s="32">
        <v>2020</v>
      </c>
      <c r="F6" s="1"/>
      <c r="G6" s="27">
        <v>2019</v>
      </c>
    </row>
    <row r="7" spans="1:10" x14ac:dyDescent="0.2">
      <c r="A7" s="6"/>
      <c r="B7" s="7"/>
      <c r="C7" s="29" t="s">
        <v>13</v>
      </c>
      <c r="D7" s="7"/>
      <c r="E7" s="33" t="s">
        <v>13</v>
      </c>
      <c r="F7" s="6"/>
      <c r="G7" s="6"/>
    </row>
    <row r="8" spans="1:10" x14ac:dyDescent="0.2">
      <c r="A8" s="26" t="s">
        <v>5</v>
      </c>
      <c r="B8" s="7"/>
      <c r="C8" s="7"/>
      <c r="D8" s="7"/>
      <c r="E8" s="7"/>
      <c r="F8" s="6"/>
      <c r="G8" s="6"/>
    </row>
    <row r="9" spans="1:10" x14ac:dyDescent="0.2">
      <c r="A9" s="6" t="s">
        <v>65</v>
      </c>
      <c r="B9" s="7"/>
      <c r="C9" s="7"/>
      <c r="D9" s="7"/>
      <c r="E9" s="7"/>
      <c r="F9" s="6"/>
      <c r="G9" s="6"/>
    </row>
    <row r="10" spans="1:10" x14ac:dyDescent="0.2">
      <c r="A10" s="6" t="s">
        <v>6</v>
      </c>
      <c r="B10" s="7"/>
      <c r="C10" s="8">
        <v>46795</v>
      </c>
      <c r="D10" s="7"/>
      <c r="E10" s="8">
        <v>75169</v>
      </c>
      <c r="F10" s="9"/>
      <c r="G10" s="8">
        <v>18335</v>
      </c>
    </row>
    <row r="11" spans="1:10" x14ac:dyDescent="0.2">
      <c r="A11" s="6" t="s">
        <v>119</v>
      </c>
      <c r="B11" s="7"/>
      <c r="C11" s="10">
        <v>76928</v>
      </c>
      <c r="D11" s="7"/>
      <c r="E11" s="10">
        <v>49623</v>
      </c>
      <c r="F11" s="9"/>
      <c r="G11" s="10">
        <v>0</v>
      </c>
    </row>
    <row r="12" spans="1:10" x14ac:dyDescent="0.2">
      <c r="A12" s="7" t="s">
        <v>69</v>
      </c>
      <c r="B12" s="7"/>
      <c r="C12" s="10">
        <v>31675</v>
      </c>
      <c r="D12" s="7"/>
      <c r="E12" s="10">
        <v>42222</v>
      </c>
      <c r="F12" s="9"/>
      <c r="G12" s="10">
        <v>34476</v>
      </c>
    </row>
    <row r="13" spans="1:10" s="5" customFormat="1" x14ac:dyDescent="0.2">
      <c r="A13" s="7" t="s">
        <v>7</v>
      </c>
      <c r="B13" s="7"/>
      <c r="C13" s="10">
        <v>68</v>
      </c>
      <c r="D13" s="7"/>
      <c r="E13" s="10">
        <v>81</v>
      </c>
      <c r="F13" s="10"/>
      <c r="G13" s="10">
        <v>82</v>
      </c>
      <c r="I13"/>
      <c r="J13" t="s">
        <v>112</v>
      </c>
    </row>
    <row r="14" spans="1:10" x14ac:dyDescent="0.2">
      <c r="A14" s="7" t="s">
        <v>8</v>
      </c>
      <c r="B14" s="7"/>
      <c r="C14" s="19">
        <v>15588</v>
      </c>
      <c r="D14" s="7"/>
      <c r="E14" s="19">
        <v>12561</v>
      </c>
      <c r="F14" s="15"/>
      <c r="G14" s="19">
        <v>9920</v>
      </c>
      <c r="H14" s="5"/>
    </row>
    <row r="15" spans="1:10" x14ac:dyDescent="0.2">
      <c r="A15" s="7" t="s">
        <v>9</v>
      </c>
      <c r="B15" s="7"/>
      <c r="C15" s="10">
        <f>SUM(C10:C14)</f>
        <v>171054</v>
      </c>
      <c r="D15" s="7"/>
      <c r="E15" s="10">
        <f>SUM(E10:E14)</f>
        <v>179656</v>
      </c>
      <c r="F15" s="10"/>
      <c r="G15" s="10">
        <f>SUM(G10:G14)</f>
        <v>62813</v>
      </c>
      <c r="H15" s="5"/>
    </row>
    <row r="16" spans="1:10" x14ac:dyDescent="0.2">
      <c r="A16" s="7" t="s">
        <v>10</v>
      </c>
      <c r="B16" s="7"/>
      <c r="C16" s="10">
        <v>46418</v>
      </c>
      <c r="D16" s="7"/>
      <c r="E16" s="10">
        <v>47493</v>
      </c>
      <c r="F16" s="10"/>
      <c r="G16" s="10">
        <v>46136</v>
      </c>
      <c r="H16" s="5"/>
    </row>
    <row r="17" spans="1:11" x14ac:dyDescent="0.2">
      <c r="A17" s="7" t="s">
        <v>107</v>
      </c>
      <c r="B17" s="7"/>
      <c r="C17" s="10">
        <v>10150</v>
      </c>
      <c r="D17" s="7"/>
      <c r="E17" s="10">
        <v>10844</v>
      </c>
      <c r="F17" s="10"/>
      <c r="G17" s="10">
        <v>12842</v>
      </c>
      <c r="H17" s="5"/>
    </row>
    <row r="18" spans="1:11" x14ac:dyDescent="0.2">
      <c r="A18" s="7" t="s">
        <v>50</v>
      </c>
      <c r="B18" s="7"/>
      <c r="C18" s="10">
        <v>40</v>
      </c>
      <c r="D18" s="7"/>
      <c r="E18" s="10">
        <v>40</v>
      </c>
      <c r="F18" s="10"/>
      <c r="G18" s="10">
        <v>40</v>
      </c>
      <c r="H18" s="5"/>
      <c r="I18" s="5"/>
    </row>
    <row r="19" spans="1:11" x14ac:dyDescent="0.2">
      <c r="A19" s="7" t="s">
        <v>52</v>
      </c>
      <c r="B19" s="7"/>
      <c r="C19" s="10">
        <v>1530</v>
      </c>
      <c r="D19" s="7"/>
      <c r="E19" s="10">
        <v>1428</v>
      </c>
      <c r="F19" s="10"/>
      <c r="G19" s="10">
        <v>1319</v>
      </c>
      <c r="H19" s="5"/>
      <c r="I19" s="5"/>
    </row>
    <row r="20" spans="1:11" x14ac:dyDescent="0.2">
      <c r="A20" s="7" t="s">
        <v>49</v>
      </c>
      <c r="B20" s="7"/>
      <c r="C20" s="10">
        <v>77753</v>
      </c>
      <c r="D20" s="7"/>
      <c r="E20" s="10">
        <v>77126</v>
      </c>
      <c r="F20" s="10"/>
      <c r="G20" s="10">
        <v>77102</v>
      </c>
      <c r="H20" s="5"/>
      <c r="I20" s="5"/>
    </row>
    <row r="21" spans="1:11" x14ac:dyDescent="0.2">
      <c r="A21" s="7" t="s">
        <v>11</v>
      </c>
      <c r="B21" s="7"/>
      <c r="C21" s="19">
        <v>7233</v>
      </c>
      <c r="D21" s="7"/>
      <c r="E21" s="19">
        <v>7459</v>
      </c>
      <c r="F21" s="10"/>
      <c r="G21" s="19">
        <v>9117</v>
      </c>
      <c r="H21" s="5"/>
      <c r="I21" s="5"/>
    </row>
    <row r="22" spans="1:11" ht="13.5" thickBot="1" x14ac:dyDescent="0.25">
      <c r="A22" s="7" t="s">
        <v>12</v>
      </c>
      <c r="B22" s="7"/>
      <c r="C22" s="20">
        <f>SUM(C15:C21)</f>
        <v>314178</v>
      </c>
      <c r="D22" s="7"/>
      <c r="E22" s="20">
        <f>SUM(E15:E21)</f>
        <v>324046</v>
      </c>
      <c r="F22" s="10"/>
      <c r="G22" s="20">
        <f>SUM(G15:G21)</f>
        <v>209369</v>
      </c>
      <c r="H22" s="5"/>
      <c r="I22" s="5"/>
    </row>
    <row r="23" spans="1:11" ht="13.5" thickTop="1" x14ac:dyDescent="0.2">
      <c r="A23" s="7"/>
      <c r="B23" s="7"/>
      <c r="C23" s="10"/>
      <c r="D23" s="7"/>
      <c r="E23" s="10"/>
      <c r="F23" s="10"/>
      <c r="G23" s="10"/>
      <c r="H23" s="5"/>
      <c r="I23" s="5"/>
    </row>
    <row r="24" spans="1:11" x14ac:dyDescent="0.2">
      <c r="A24" s="29" t="s">
        <v>15</v>
      </c>
      <c r="B24" s="29"/>
      <c r="C24" s="33"/>
      <c r="D24" s="29"/>
      <c r="E24" s="33"/>
      <c r="F24" s="29"/>
      <c r="G24" s="29"/>
      <c r="H24" s="5"/>
      <c r="I24" s="5"/>
    </row>
    <row r="25" spans="1:11" x14ac:dyDescent="0.2">
      <c r="A25" s="7" t="s">
        <v>66</v>
      </c>
      <c r="B25" s="7"/>
      <c r="C25" s="10"/>
      <c r="D25" s="7"/>
      <c r="E25" s="10"/>
      <c r="F25" s="10"/>
      <c r="G25" s="10"/>
      <c r="H25" s="5"/>
      <c r="I25" s="5"/>
    </row>
    <row r="26" spans="1:11" x14ac:dyDescent="0.2">
      <c r="A26" s="7" t="s">
        <v>16</v>
      </c>
      <c r="B26" s="7"/>
      <c r="C26" s="8">
        <v>4587</v>
      </c>
      <c r="D26" s="7"/>
      <c r="E26" s="8">
        <v>12437</v>
      </c>
      <c r="F26" s="10"/>
      <c r="G26" s="8">
        <v>12020</v>
      </c>
      <c r="H26" s="5"/>
      <c r="I26" s="5"/>
    </row>
    <row r="27" spans="1:11" x14ac:dyDescent="0.2">
      <c r="A27" s="7" t="s">
        <v>47</v>
      </c>
      <c r="B27" s="7"/>
      <c r="C27" s="10">
        <v>933</v>
      </c>
      <c r="D27" s="7"/>
      <c r="E27" s="10">
        <v>797</v>
      </c>
      <c r="F27" s="10"/>
      <c r="G27" s="10">
        <v>976</v>
      </c>
      <c r="H27" s="5"/>
      <c r="I27" s="5"/>
    </row>
    <row r="28" spans="1:11" x14ac:dyDescent="0.2">
      <c r="A28" s="7" t="s">
        <v>108</v>
      </c>
      <c r="B28" s="7"/>
      <c r="C28" s="10">
        <v>2465</v>
      </c>
      <c r="D28" s="7"/>
      <c r="E28" s="10">
        <v>2654</v>
      </c>
      <c r="F28" s="10"/>
      <c r="G28" s="10">
        <v>2056</v>
      </c>
      <c r="H28" s="5"/>
      <c r="I28" s="5"/>
    </row>
    <row r="29" spans="1:11" x14ac:dyDescent="0.2">
      <c r="A29" s="7" t="s">
        <v>55</v>
      </c>
      <c r="B29" s="7"/>
      <c r="C29" s="10">
        <v>253</v>
      </c>
      <c r="D29" s="7"/>
      <c r="E29" s="10">
        <v>153</v>
      </c>
      <c r="F29" s="10"/>
      <c r="G29" s="10">
        <v>178</v>
      </c>
      <c r="H29" s="5"/>
      <c r="I29" s="5"/>
      <c r="J29" s="18"/>
      <c r="K29" s="17"/>
    </row>
    <row r="30" spans="1:11" x14ac:dyDescent="0.2">
      <c r="A30" s="7" t="s">
        <v>17</v>
      </c>
      <c r="B30" s="7"/>
      <c r="C30" s="19">
        <v>17560</v>
      </c>
      <c r="D30" s="7"/>
      <c r="E30" s="19">
        <v>17584</v>
      </c>
      <c r="F30" s="15"/>
      <c r="G30" s="19">
        <v>13398</v>
      </c>
      <c r="H30" s="5"/>
      <c r="I30" s="5"/>
    </row>
    <row r="31" spans="1:11" x14ac:dyDescent="0.2">
      <c r="A31" s="7" t="s">
        <v>18</v>
      </c>
      <c r="B31" s="7"/>
      <c r="C31" s="10">
        <f>SUM(C26:C30)</f>
        <v>25798</v>
      </c>
      <c r="D31" s="7"/>
      <c r="E31" s="10">
        <f>SUM(E26:E30)</f>
        <v>33625</v>
      </c>
      <c r="F31" s="10"/>
      <c r="G31" s="10">
        <f>SUM(G26:G30)</f>
        <v>28628</v>
      </c>
      <c r="H31" s="5"/>
      <c r="I31" s="5"/>
    </row>
    <row r="32" spans="1:11" x14ac:dyDescent="0.2">
      <c r="A32" s="7" t="s">
        <v>116</v>
      </c>
      <c r="B32" s="7"/>
      <c r="C32" s="10">
        <v>100945</v>
      </c>
      <c r="D32" s="7"/>
      <c r="E32" s="10">
        <v>99937</v>
      </c>
      <c r="F32" s="10"/>
      <c r="G32" s="10">
        <v>0</v>
      </c>
      <c r="H32" s="5"/>
      <c r="I32" s="5"/>
    </row>
    <row r="33" spans="1:10" x14ac:dyDescent="0.2">
      <c r="A33" s="7" t="s">
        <v>109</v>
      </c>
      <c r="B33" s="7"/>
      <c r="C33" s="10">
        <v>11265</v>
      </c>
      <c r="D33" s="7"/>
      <c r="E33" s="10">
        <v>11745</v>
      </c>
      <c r="F33" s="10"/>
      <c r="G33" s="10">
        <v>13488</v>
      </c>
      <c r="H33" s="5"/>
      <c r="I33" s="5"/>
    </row>
    <row r="34" spans="1:10" x14ac:dyDescent="0.2">
      <c r="A34" s="7" t="s">
        <v>52</v>
      </c>
      <c r="B34" s="7"/>
      <c r="C34" s="15">
        <v>279</v>
      </c>
      <c r="D34" s="7"/>
      <c r="E34" s="15">
        <v>251</v>
      </c>
      <c r="F34" s="15"/>
      <c r="G34" s="15">
        <v>239</v>
      </c>
      <c r="H34" s="5"/>
      <c r="I34" s="5"/>
    </row>
    <row r="35" spans="1:10" x14ac:dyDescent="0.2">
      <c r="A35" s="7" t="s">
        <v>53</v>
      </c>
      <c r="B35" s="7"/>
      <c r="C35" s="15">
        <v>220</v>
      </c>
      <c r="D35" s="7"/>
      <c r="E35" s="15">
        <v>230</v>
      </c>
      <c r="F35" s="15"/>
      <c r="G35" s="15">
        <v>161</v>
      </c>
      <c r="H35" s="5"/>
      <c r="I35" s="5"/>
    </row>
    <row r="36" spans="1:10" x14ac:dyDescent="0.2">
      <c r="A36" s="7" t="s">
        <v>67</v>
      </c>
      <c r="B36" s="7"/>
      <c r="C36" s="19">
        <v>479</v>
      </c>
      <c r="D36" s="7"/>
      <c r="E36" s="19">
        <v>579</v>
      </c>
      <c r="F36" s="15"/>
      <c r="G36" s="19">
        <v>316</v>
      </c>
    </row>
    <row r="37" spans="1:10" x14ac:dyDescent="0.2">
      <c r="A37" s="7" t="s">
        <v>19</v>
      </c>
      <c r="B37" s="7"/>
      <c r="C37" s="10">
        <f>SUM(C31:C36)</f>
        <v>138986</v>
      </c>
      <c r="D37" s="7"/>
      <c r="E37" s="10">
        <f>SUM(E31:E36)</f>
        <v>146367</v>
      </c>
      <c r="F37" s="15"/>
      <c r="G37" s="10">
        <f>SUM(G31:G36)</f>
        <v>42832</v>
      </c>
    </row>
    <row r="38" spans="1:10" x14ac:dyDescent="0.2">
      <c r="A38" s="7" t="s">
        <v>20</v>
      </c>
      <c r="B38" s="7"/>
      <c r="C38" s="10"/>
      <c r="D38" s="7"/>
      <c r="E38" s="10"/>
      <c r="F38" s="10"/>
      <c r="G38" s="10"/>
    </row>
    <row r="39" spans="1:10" x14ac:dyDescent="0.2">
      <c r="A39" s="7" t="s">
        <v>21</v>
      </c>
      <c r="B39" s="7"/>
      <c r="C39" s="10"/>
      <c r="D39" s="7"/>
      <c r="E39" s="10"/>
      <c r="F39" s="10"/>
      <c r="G39" s="10"/>
    </row>
    <row r="40" spans="1:10" x14ac:dyDescent="0.2">
      <c r="A40" s="7" t="s">
        <v>70</v>
      </c>
      <c r="B40" s="7"/>
      <c r="C40" s="10">
        <v>0</v>
      </c>
      <c r="D40" s="7"/>
      <c r="E40" s="10">
        <v>0</v>
      </c>
      <c r="F40" s="10"/>
      <c r="G40" s="10">
        <v>0</v>
      </c>
    </row>
    <row r="41" spans="1:10" x14ac:dyDescent="0.2">
      <c r="A41" s="7" t="s">
        <v>140</v>
      </c>
      <c r="B41" s="7"/>
      <c r="C41" s="10"/>
      <c r="D41" s="7"/>
      <c r="E41" s="10"/>
      <c r="F41" s="10"/>
      <c r="G41" s="10"/>
    </row>
    <row r="42" spans="1:10" x14ac:dyDescent="0.2">
      <c r="A42" s="7" t="s">
        <v>122</v>
      </c>
      <c r="B42" s="7"/>
      <c r="C42" s="10">
        <v>124</v>
      </c>
      <c r="D42" s="7"/>
      <c r="E42" s="10">
        <v>123</v>
      </c>
      <c r="F42" s="5"/>
      <c r="G42" s="10">
        <v>118</v>
      </c>
    </row>
    <row r="43" spans="1:10" x14ac:dyDescent="0.2">
      <c r="A43" s="7" t="s">
        <v>22</v>
      </c>
      <c r="B43" s="7"/>
      <c r="C43" s="10">
        <v>556512</v>
      </c>
      <c r="D43" s="7"/>
      <c r="E43" s="10">
        <f>564835-12276</f>
        <v>552559</v>
      </c>
      <c r="F43" s="10"/>
      <c r="G43" s="10">
        <v>530285</v>
      </c>
    </row>
    <row r="44" spans="1:10" x14ac:dyDescent="0.2">
      <c r="A44" s="7" t="s">
        <v>56</v>
      </c>
      <c r="B44" s="7"/>
      <c r="C44" s="10">
        <v>-7511</v>
      </c>
      <c r="D44" s="7"/>
      <c r="E44" s="10">
        <v>-9379</v>
      </c>
      <c r="F44" s="10"/>
      <c r="G44" s="10">
        <v>-9210</v>
      </c>
    </row>
    <row r="45" spans="1:10" x14ac:dyDescent="0.2">
      <c r="A45" s="7" t="s">
        <v>23</v>
      </c>
      <c r="B45" s="7"/>
      <c r="C45" s="19">
        <v>-373933</v>
      </c>
      <c r="D45" s="7"/>
      <c r="E45" s="19">
        <v>-365624</v>
      </c>
      <c r="F45" s="10"/>
      <c r="G45" s="19">
        <v>-354656</v>
      </c>
      <c r="I45" s="2"/>
      <c r="J45" s="2"/>
    </row>
    <row r="46" spans="1:10" x14ac:dyDescent="0.2">
      <c r="A46" s="7" t="s">
        <v>24</v>
      </c>
      <c r="B46" s="7"/>
      <c r="C46" s="21">
        <f>SUM(C40:C45)</f>
        <v>175192</v>
      </c>
      <c r="D46" s="7"/>
      <c r="E46" s="21">
        <f>SUM(E40:E45)</f>
        <v>177679</v>
      </c>
      <c r="F46" s="10"/>
      <c r="G46" s="21">
        <f>SUM(G40:G45)</f>
        <v>166537</v>
      </c>
      <c r="J46" s="2"/>
    </row>
    <row r="47" spans="1:10" ht="13.5" thickBot="1" x14ac:dyDescent="0.25">
      <c r="A47" s="7" t="s">
        <v>25</v>
      </c>
      <c r="B47" s="7"/>
      <c r="C47" s="20">
        <f>C37+C46</f>
        <v>314178</v>
      </c>
      <c r="D47" s="7"/>
      <c r="E47" s="20">
        <f>E37+E46</f>
        <v>324046</v>
      </c>
      <c r="F47" s="10"/>
      <c r="G47" s="20">
        <f>G37+G46</f>
        <v>209369</v>
      </c>
      <c r="I47" s="2"/>
      <c r="J47" s="2"/>
    </row>
    <row r="48" spans="1:10" ht="13.5" thickTop="1" x14ac:dyDescent="0.2">
      <c r="A48" s="7"/>
      <c r="B48" s="7"/>
      <c r="C48" s="10"/>
      <c r="D48" s="7"/>
      <c r="E48" s="10"/>
      <c r="F48" s="9"/>
      <c r="G48" s="10"/>
      <c r="I48" s="2"/>
    </row>
    <row r="49" spans="1:9" x14ac:dyDescent="0.2">
      <c r="A49" s="7"/>
      <c r="B49" s="7"/>
      <c r="C49" s="7"/>
      <c r="D49" s="7"/>
      <c r="E49" s="8"/>
      <c r="F49" s="6"/>
      <c r="G49" s="6"/>
      <c r="I49" s="3"/>
    </row>
    <row r="50" spans="1:9" x14ac:dyDescent="0.2">
      <c r="E50" s="4"/>
    </row>
    <row r="51" spans="1:9" x14ac:dyDescent="0.2">
      <c r="E51"/>
      <c r="I51" s="2"/>
    </row>
    <row r="52" spans="1:9" x14ac:dyDescent="0.2">
      <c r="E52"/>
    </row>
    <row r="53" spans="1:9" x14ac:dyDescent="0.2">
      <c r="E53"/>
    </row>
    <row r="54" spans="1:9" x14ac:dyDescent="0.2">
      <c r="E54"/>
    </row>
    <row r="55" spans="1:9" x14ac:dyDescent="0.2">
      <c r="E55"/>
    </row>
    <row r="56" spans="1:9" x14ac:dyDescent="0.2">
      <c r="E56"/>
    </row>
    <row r="57" spans="1:9" x14ac:dyDescent="0.2">
      <c r="E57"/>
    </row>
    <row r="58" spans="1:9" x14ac:dyDescent="0.2">
      <c r="E58"/>
    </row>
    <row r="59" spans="1:9" x14ac:dyDescent="0.2">
      <c r="E59"/>
    </row>
  </sheetData>
  <mergeCells count="3">
    <mergeCell ref="A1:G1"/>
    <mergeCell ref="A2:G2"/>
    <mergeCell ref="A3:G3"/>
  </mergeCells>
  <pageMargins left="0.5" right="0.25" top="0.75" bottom="0.5" header="0.5" footer="0.5"/>
  <pageSetup scale="7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FBA1F-E7E7-4265-8A2A-D5A09170D073}">
  <sheetPr>
    <tabColor rgb="FF92D050"/>
    <pageSetUpPr fitToPage="1"/>
  </sheetPr>
  <dimension ref="A1:X60"/>
  <sheetViews>
    <sheetView zoomScaleNormal="100" workbookViewId="0">
      <selection activeCell="J20" sqref="J20"/>
    </sheetView>
  </sheetViews>
  <sheetFormatPr defaultRowHeight="12.75" x14ac:dyDescent="0.2"/>
  <cols>
    <col min="1" max="1" width="53" style="11" customWidth="1"/>
    <col min="2" max="2" width="1.7109375" style="11" customWidth="1"/>
    <col min="3" max="3" width="14" style="34" customWidth="1"/>
    <col min="4" max="4" width="1.7109375" style="34" customWidth="1"/>
    <col min="5" max="5" width="13.7109375" style="34" customWidth="1"/>
    <col min="6" max="6" width="1.7109375" style="34" customWidth="1"/>
    <col min="7" max="7" width="9.7109375" style="34" customWidth="1"/>
    <col min="8" max="8" width="1.7109375" style="34" customWidth="1"/>
    <col min="9" max="9" width="14" style="34" customWidth="1"/>
    <col min="10" max="10" width="1.7109375" style="34" customWidth="1"/>
    <col min="11" max="11" width="9.7109375" style="34" customWidth="1"/>
    <col min="12" max="12" width="3.7109375" style="34" customWidth="1"/>
    <col min="13" max="13" width="14" style="34" customWidth="1"/>
    <col min="14" max="14" width="1.7109375" style="34" customWidth="1"/>
    <col min="15" max="15" width="14" style="34" customWidth="1"/>
    <col min="16" max="16" width="1.7109375" style="34" customWidth="1"/>
    <col min="17" max="17" width="9.7109375" style="34" customWidth="1"/>
    <col min="18" max="18" width="2.7109375" style="34" customWidth="1"/>
    <col min="19" max="19" width="10.7109375" style="11" customWidth="1"/>
    <col min="20" max="23" width="9.140625" style="11"/>
    <col min="24" max="24" width="9.28515625" style="11" bestFit="1" customWidth="1"/>
    <col min="25" max="16384" width="9.140625" style="11"/>
  </cols>
  <sheetData>
    <row r="1" spans="1:21" x14ac:dyDescent="0.2">
      <c r="A1" s="99" t="s">
        <v>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21" x14ac:dyDescent="0.2">
      <c r="A2" s="99" t="s">
        <v>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21" x14ac:dyDescent="0.2">
      <c r="A3" s="99" t="s">
        <v>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1" x14ac:dyDescent="0.2">
      <c r="A4" s="99" t="s">
        <v>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1" x14ac:dyDescent="0.2">
      <c r="A5" s="35"/>
      <c r="C5" s="36"/>
      <c r="D5" s="11"/>
      <c r="E5" s="11"/>
      <c r="F5" s="11"/>
      <c r="G5" s="11"/>
      <c r="H5" s="11"/>
      <c r="L5" s="11"/>
      <c r="M5" s="11"/>
      <c r="N5" s="11"/>
      <c r="O5" s="11"/>
      <c r="P5" s="11"/>
      <c r="Q5" s="11"/>
      <c r="R5" s="11"/>
    </row>
    <row r="6" spans="1:21" x14ac:dyDescent="0.2">
      <c r="L6" s="11"/>
      <c r="M6" s="11"/>
      <c r="N6" s="11"/>
      <c r="O6" s="11"/>
      <c r="P6" s="11"/>
      <c r="Q6" s="11"/>
      <c r="R6" s="11"/>
    </row>
    <row r="7" spans="1:21" x14ac:dyDescent="0.2">
      <c r="C7" s="100" t="s">
        <v>26</v>
      </c>
      <c r="D7" s="100"/>
      <c r="E7" s="100"/>
      <c r="F7" s="100"/>
      <c r="G7" s="100"/>
      <c r="H7" s="100"/>
      <c r="I7" s="100"/>
      <c r="J7" s="100"/>
      <c r="K7" s="100"/>
      <c r="L7" s="35"/>
      <c r="M7" s="100" t="s">
        <v>123</v>
      </c>
      <c r="N7" s="100"/>
      <c r="O7" s="100"/>
      <c r="P7" s="100"/>
      <c r="Q7" s="100"/>
    </row>
    <row r="8" spans="1:21" ht="9.9499999999999993" customHeight="1" x14ac:dyDescent="0.2">
      <c r="L8" s="11"/>
      <c r="M8" s="11"/>
      <c r="O8" s="11"/>
      <c r="P8" s="11"/>
      <c r="Q8" s="11"/>
    </row>
    <row r="9" spans="1:21" x14ac:dyDescent="0.2">
      <c r="C9" s="34" t="s">
        <v>124</v>
      </c>
      <c r="E9" s="34" t="s">
        <v>115</v>
      </c>
      <c r="G9" s="34" t="s">
        <v>75</v>
      </c>
      <c r="I9" s="34" t="s">
        <v>124</v>
      </c>
      <c r="K9" s="34" t="s">
        <v>75</v>
      </c>
      <c r="L9" s="11"/>
      <c r="M9" s="34" t="s">
        <v>124</v>
      </c>
      <c r="O9" s="34" t="s">
        <v>124</v>
      </c>
      <c r="Q9" s="34" t="s">
        <v>75</v>
      </c>
    </row>
    <row r="10" spans="1:21" x14ac:dyDescent="0.2">
      <c r="C10" s="37">
        <v>2020</v>
      </c>
      <c r="E10" s="37">
        <v>2020</v>
      </c>
      <c r="G10" s="37" t="s">
        <v>76</v>
      </c>
      <c r="I10" s="37">
        <v>2019</v>
      </c>
      <c r="K10" s="37" t="s">
        <v>76</v>
      </c>
      <c r="L10" s="11"/>
      <c r="M10" s="82">
        <v>2020</v>
      </c>
      <c r="O10" s="37">
        <v>2019</v>
      </c>
      <c r="Q10" s="37" t="s">
        <v>76</v>
      </c>
    </row>
    <row r="11" spans="1:21" ht="5.0999999999999996" customHeight="1" x14ac:dyDescent="0.2">
      <c r="L11" s="11"/>
      <c r="M11" s="83"/>
    </row>
    <row r="12" spans="1:21" x14ac:dyDescent="0.2">
      <c r="A12" s="11" t="s">
        <v>101</v>
      </c>
      <c r="C12" s="76">
        <v>55394</v>
      </c>
      <c r="D12" s="39"/>
      <c r="E12" s="38">
        <v>59243</v>
      </c>
      <c r="F12" s="40"/>
      <c r="G12" s="41">
        <f>(C12-E12)/E12</f>
        <v>-6.4969701061728807E-2</v>
      </c>
      <c r="H12" s="39"/>
      <c r="I12" s="38">
        <v>60129</v>
      </c>
      <c r="J12" s="40"/>
      <c r="K12" s="42">
        <f>(C12-I12)/I12</f>
        <v>-7.8747359843004211E-2</v>
      </c>
      <c r="L12" s="11"/>
      <c r="M12" s="76">
        <v>230194</v>
      </c>
      <c r="N12" s="39"/>
      <c r="O12" s="38">
        <v>200634</v>
      </c>
      <c r="P12" s="40"/>
      <c r="Q12" s="41">
        <f>(M12-O12)/O12</f>
        <v>0.14733295453412681</v>
      </c>
      <c r="R12" s="39"/>
      <c r="T12" s="43"/>
      <c r="U12" s="43"/>
    </row>
    <row r="13" spans="1:21" ht="15.75" customHeight="1" x14ac:dyDescent="0.2">
      <c r="A13" s="11" t="s">
        <v>57</v>
      </c>
      <c r="C13" s="77"/>
      <c r="D13" s="39"/>
      <c r="E13" s="39"/>
      <c r="F13" s="39"/>
      <c r="G13" s="44"/>
      <c r="H13" s="39"/>
      <c r="I13" s="39"/>
      <c r="J13" s="39"/>
      <c r="K13" s="45"/>
      <c r="L13" s="11"/>
      <c r="M13" s="77"/>
      <c r="N13" s="39"/>
      <c r="O13" s="39"/>
      <c r="P13" s="39"/>
      <c r="Q13" s="44"/>
      <c r="R13" s="39"/>
      <c r="T13" s="43"/>
      <c r="U13" s="43"/>
    </row>
    <row r="14" spans="1:21" x14ac:dyDescent="0.2">
      <c r="A14" s="11" t="s">
        <v>80</v>
      </c>
      <c r="C14" s="77">
        <v>33103</v>
      </c>
      <c r="D14" s="39"/>
      <c r="E14" s="39">
        <v>31905</v>
      </c>
      <c r="F14" s="39"/>
      <c r="G14" s="41">
        <f>(C14-E14)/E14</f>
        <v>3.754897351512302E-2</v>
      </c>
      <c r="H14" s="39"/>
      <c r="I14" s="39">
        <v>28586</v>
      </c>
      <c r="J14" s="39"/>
      <c r="K14" s="42">
        <f t="shared" ref="K14:K17" si="0">(C14-I14)/I14</f>
        <v>0.15801441264954874</v>
      </c>
      <c r="L14" s="11"/>
      <c r="M14" s="77">
        <v>125509</v>
      </c>
      <c r="N14" s="39"/>
      <c r="O14" s="39">
        <v>99897</v>
      </c>
      <c r="P14" s="39"/>
      <c r="Q14" s="41">
        <f>(M14-O14)/O14</f>
        <v>0.2563840755978658</v>
      </c>
      <c r="R14" s="39"/>
      <c r="T14" s="43"/>
      <c r="U14" s="43"/>
    </row>
    <row r="15" spans="1:21" x14ac:dyDescent="0.2">
      <c r="A15" s="11" t="s">
        <v>58</v>
      </c>
      <c r="C15" s="78">
        <v>5468</v>
      </c>
      <c r="D15" s="39"/>
      <c r="E15" s="46">
        <v>5602</v>
      </c>
      <c r="F15" s="39"/>
      <c r="G15" s="41">
        <f>(C15-E15)/E15</f>
        <v>-2.3920028561228133E-2</v>
      </c>
      <c r="H15" s="39"/>
      <c r="I15" s="46">
        <v>5288</v>
      </c>
      <c r="J15" s="39"/>
      <c r="K15" s="42">
        <f t="shared" si="0"/>
        <v>3.4039334341906202E-2</v>
      </c>
      <c r="L15" s="11"/>
      <c r="M15" s="78">
        <v>21579</v>
      </c>
      <c r="N15" s="39"/>
      <c r="O15" s="46">
        <v>19193</v>
      </c>
      <c r="P15" s="39"/>
      <c r="Q15" s="41">
        <f>(M15-O15)/O15</f>
        <v>0.12431615693221487</v>
      </c>
      <c r="R15" s="39"/>
      <c r="T15" s="43"/>
      <c r="U15" s="43"/>
    </row>
    <row r="16" spans="1:21" x14ac:dyDescent="0.2">
      <c r="A16" s="11" t="s">
        <v>81</v>
      </c>
      <c r="C16" s="79">
        <f>C14+C15</f>
        <v>38571</v>
      </c>
      <c r="D16" s="39"/>
      <c r="E16" s="47">
        <f>E14+E15</f>
        <v>37507</v>
      </c>
      <c r="F16" s="39"/>
      <c r="G16" s="41">
        <f>(C16-E16)/E16</f>
        <v>2.83680379662463E-2</v>
      </c>
      <c r="H16" s="39"/>
      <c r="I16" s="47">
        <f>I14+I15</f>
        <v>33874</v>
      </c>
      <c r="J16" s="39"/>
      <c r="K16" s="42">
        <f t="shared" si="0"/>
        <v>0.13866091987955365</v>
      </c>
      <c r="L16" s="11"/>
      <c r="M16" s="79">
        <f>M14+M15</f>
        <v>147088</v>
      </c>
      <c r="N16" s="39"/>
      <c r="O16" s="47">
        <f>O14+O15</f>
        <v>119090</v>
      </c>
      <c r="P16" s="39"/>
      <c r="Q16" s="41">
        <f>(M16-O16)/O16</f>
        <v>0.2350995045763708</v>
      </c>
      <c r="R16" s="39"/>
      <c r="T16" s="43"/>
      <c r="U16" s="43"/>
    </row>
    <row r="17" spans="1:21" ht="15.75" customHeight="1" x14ac:dyDescent="0.2">
      <c r="A17" s="11" t="s">
        <v>82</v>
      </c>
      <c r="C17" s="77">
        <f>C12-C16</f>
        <v>16823</v>
      </c>
      <c r="D17" s="39"/>
      <c r="E17" s="39">
        <f>E12-E16</f>
        <v>21736</v>
      </c>
      <c r="F17" s="39"/>
      <c r="G17" s="41">
        <f>(C17-E17)/E17</f>
        <v>-0.22603054839896944</v>
      </c>
      <c r="H17" s="39"/>
      <c r="I17" s="39">
        <f>I12-I16</f>
        <v>26255</v>
      </c>
      <c r="J17" s="39"/>
      <c r="K17" s="42">
        <f t="shared" si="0"/>
        <v>-0.35924585793182251</v>
      </c>
      <c r="L17" s="11"/>
      <c r="M17" s="77">
        <f>M12-M16</f>
        <v>83106</v>
      </c>
      <c r="N17" s="39"/>
      <c r="O17" s="39">
        <f>O12-O16</f>
        <v>81544</v>
      </c>
      <c r="P17" s="39"/>
      <c r="Q17" s="41">
        <f>(M17-O17)/O17</f>
        <v>1.9155302658687333E-2</v>
      </c>
      <c r="R17" s="39"/>
      <c r="T17" s="43"/>
      <c r="U17" s="43"/>
    </row>
    <row r="18" spans="1:21" ht="15.75" customHeight="1" x14ac:dyDescent="0.2">
      <c r="A18" s="11" t="s">
        <v>77</v>
      </c>
      <c r="C18" s="48">
        <f>C17/C12</f>
        <v>0.30369715131602698</v>
      </c>
      <c r="D18" s="39"/>
      <c r="E18" s="48">
        <f>E17/E12</f>
        <v>0.36689566699863274</v>
      </c>
      <c r="F18" s="39"/>
      <c r="G18" s="41"/>
      <c r="H18" s="39"/>
      <c r="I18" s="48">
        <f>I17/I12</f>
        <v>0.43664454755608773</v>
      </c>
      <c r="J18" s="39"/>
      <c r="K18" s="42"/>
      <c r="L18" s="11"/>
      <c r="M18" s="48">
        <f>M17/M12</f>
        <v>0.36102591726978112</v>
      </c>
      <c r="N18" s="39"/>
      <c r="O18" s="48">
        <f>O17/O12</f>
        <v>0.4064316117906237</v>
      </c>
      <c r="P18" s="39"/>
      <c r="Q18" s="41"/>
      <c r="R18" s="39"/>
      <c r="T18" s="43"/>
      <c r="U18" s="43"/>
    </row>
    <row r="19" spans="1:21" ht="15.75" customHeight="1" x14ac:dyDescent="0.2">
      <c r="A19" s="11" t="s">
        <v>59</v>
      </c>
      <c r="C19" s="77"/>
      <c r="D19" s="39"/>
      <c r="E19" s="39"/>
      <c r="F19" s="39"/>
      <c r="G19" s="45"/>
      <c r="H19" s="39"/>
      <c r="I19" s="39"/>
      <c r="J19" s="39"/>
      <c r="K19" s="45"/>
      <c r="L19" s="11"/>
      <c r="M19" s="77"/>
      <c r="N19" s="39"/>
      <c r="O19" s="39"/>
      <c r="P19" s="39"/>
      <c r="Q19" s="45"/>
      <c r="R19" s="39"/>
      <c r="T19" s="43"/>
      <c r="U19" s="43"/>
    </row>
    <row r="20" spans="1:21" x14ac:dyDescent="0.2">
      <c r="A20" s="11" t="s">
        <v>83</v>
      </c>
      <c r="C20" s="77">
        <v>7464</v>
      </c>
      <c r="D20" s="39"/>
      <c r="E20" s="39">
        <v>7751</v>
      </c>
      <c r="F20" s="39"/>
      <c r="G20" s="41">
        <f t="shared" ref="G20:G23" si="1">(C20-E20)/E20</f>
        <v>-3.7027480325119343E-2</v>
      </c>
      <c r="H20" s="39"/>
      <c r="I20" s="39">
        <v>7554</v>
      </c>
      <c r="J20" s="39"/>
      <c r="K20" s="42">
        <f t="shared" ref="K20:K24" si="2">(C20-I20)/I20</f>
        <v>-1.1914217633042097E-2</v>
      </c>
      <c r="L20" s="11"/>
      <c r="M20" s="77">
        <v>31284</v>
      </c>
      <c r="N20" s="39"/>
      <c r="O20" s="39">
        <v>30785</v>
      </c>
      <c r="P20" s="39"/>
      <c r="Q20" s="41">
        <f t="shared" ref="Q20:Q23" si="3">(M20-O20)/O20</f>
        <v>1.6209192788695793E-2</v>
      </c>
      <c r="R20" s="39"/>
      <c r="T20" s="43"/>
      <c r="U20" s="43"/>
    </row>
    <row r="21" spans="1:21" x14ac:dyDescent="0.2">
      <c r="A21" s="11" t="s">
        <v>84</v>
      </c>
      <c r="C21" s="77">
        <v>9666</v>
      </c>
      <c r="D21" s="39"/>
      <c r="E21" s="39">
        <v>10456</v>
      </c>
      <c r="F21" s="39"/>
      <c r="G21" s="41">
        <f t="shared" si="1"/>
        <v>-7.5554705432287678E-2</v>
      </c>
      <c r="H21" s="39"/>
      <c r="I21" s="39">
        <v>10399</v>
      </c>
      <c r="J21" s="39"/>
      <c r="K21" s="42">
        <f t="shared" si="2"/>
        <v>-7.0487546879507645E-2</v>
      </c>
      <c r="L21" s="11"/>
      <c r="M21" s="77">
        <v>42945</v>
      </c>
      <c r="N21" s="39"/>
      <c r="O21" s="39">
        <v>43078</v>
      </c>
      <c r="P21" s="39"/>
      <c r="Q21" s="41">
        <f t="shared" si="3"/>
        <v>-3.0874228144296394E-3</v>
      </c>
      <c r="R21" s="39"/>
      <c r="T21" s="43"/>
      <c r="U21" s="43"/>
    </row>
    <row r="22" spans="1:21" x14ac:dyDescent="0.2">
      <c r="A22" s="11" t="s">
        <v>85</v>
      </c>
      <c r="C22" s="77">
        <v>5066</v>
      </c>
      <c r="D22" s="39"/>
      <c r="E22" s="39">
        <v>5425</v>
      </c>
      <c r="F22" s="39"/>
      <c r="G22" s="41">
        <f t="shared" si="1"/>
        <v>-6.6175115207373278E-2</v>
      </c>
      <c r="H22" s="39"/>
      <c r="I22" s="39">
        <v>5459</v>
      </c>
      <c r="J22" s="39"/>
      <c r="K22" s="42">
        <f t="shared" si="2"/>
        <v>-7.1991207180802347E-2</v>
      </c>
      <c r="L22" s="11"/>
      <c r="M22" s="77">
        <v>21680</v>
      </c>
      <c r="N22" s="39"/>
      <c r="O22" s="39">
        <v>22534</v>
      </c>
      <c r="P22" s="39"/>
      <c r="Q22" s="41">
        <f t="shared" si="3"/>
        <v>-3.7898287032928017E-2</v>
      </c>
      <c r="R22" s="39"/>
      <c r="T22" s="43"/>
      <c r="U22" s="43"/>
    </row>
    <row r="23" spans="1:21" x14ac:dyDescent="0.2">
      <c r="A23" s="11" t="s">
        <v>60</v>
      </c>
      <c r="C23" s="77">
        <v>542</v>
      </c>
      <c r="D23" s="39"/>
      <c r="E23" s="39">
        <v>384</v>
      </c>
      <c r="F23" s="39"/>
      <c r="G23" s="41">
        <f t="shared" si="1"/>
        <v>0.41145833333333331</v>
      </c>
      <c r="H23" s="39"/>
      <c r="I23" s="39">
        <v>328</v>
      </c>
      <c r="J23" s="39"/>
      <c r="K23" s="42">
        <f t="shared" si="2"/>
        <v>0.65243902439024393</v>
      </c>
      <c r="L23" s="11"/>
      <c r="M23" s="77">
        <v>1591</v>
      </c>
      <c r="N23" s="39"/>
      <c r="O23" s="39">
        <v>872</v>
      </c>
      <c r="P23" s="39"/>
      <c r="Q23" s="41">
        <f t="shared" si="3"/>
        <v>0.82454128440366969</v>
      </c>
      <c r="R23" s="39"/>
      <c r="T23" s="43"/>
      <c r="U23" s="43"/>
    </row>
    <row r="24" spans="1:21" ht="12.75" customHeight="1" x14ac:dyDescent="0.2">
      <c r="A24" s="11" t="s">
        <v>86</v>
      </c>
      <c r="C24" s="79">
        <f>SUM(C20:C23)</f>
        <v>22738</v>
      </c>
      <c r="D24" s="39"/>
      <c r="E24" s="47">
        <f>SUM(E20:E23)</f>
        <v>24016</v>
      </c>
      <c r="F24" s="39"/>
      <c r="G24" s="41">
        <f>(C24-E24)/E24</f>
        <v>-5.3214523650899404E-2</v>
      </c>
      <c r="H24" s="39"/>
      <c r="I24" s="47">
        <f>SUM(I20:I23)</f>
        <v>23740</v>
      </c>
      <c r="J24" s="39"/>
      <c r="K24" s="42">
        <f t="shared" si="2"/>
        <v>-4.2207245155855097E-2</v>
      </c>
      <c r="L24" s="11"/>
      <c r="M24" s="79">
        <f>SUM(M20:M23)</f>
        <v>97500</v>
      </c>
      <c r="N24" s="39"/>
      <c r="O24" s="47">
        <f>SUM(O20:O23)</f>
        <v>97269</v>
      </c>
      <c r="P24" s="39"/>
      <c r="Q24" s="41">
        <f>(M24-O24)/O24</f>
        <v>2.3748573543472228E-3</v>
      </c>
      <c r="R24" s="39"/>
      <c r="T24" s="43"/>
      <c r="U24" s="39"/>
    </row>
    <row r="25" spans="1:21" ht="5.0999999999999996" customHeight="1" x14ac:dyDescent="0.2">
      <c r="C25" s="77"/>
      <c r="D25" s="39"/>
      <c r="E25" s="39"/>
      <c r="F25" s="39"/>
      <c r="G25" s="45"/>
      <c r="H25" s="39"/>
      <c r="I25" s="39"/>
      <c r="J25" s="39"/>
      <c r="K25" s="45"/>
      <c r="L25" s="11"/>
      <c r="M25" s="77"/>
      <c r="N25" s="39"/>
      <c r="O25" s="39"/>
      <c r="P25" s="39"/>
      <c r="Q25" s="45"/>
      <c r="R25" s="39"/>
      <c r="T25" s="43"/>
    </row>
    <row r="26" spans="1:21" ht="15" customHeight="1" x14ac:dyDescent="0.2">
      <c r="A26" s="11" t="s">
        <v>135</v>
      </c>
      <c r="C26" s="77">
        <f>C17-C24</f>
        <v>-5915</v>
      </c>
      <c r="D26" s="39"/>
      <c r="E26" s="39">
        <f>E17-E24</f>
        <v>-2280</v>
      </c>
      <c r="F26" s="39"/>
      <c r="G26" s="41" t="s">
        <v>106</v>
      </c>
      <c r="H26" s="39"/>
      <c r="I26" s="39">
        <f>I17-I24</f>
        <v>2515</v>
      </c>
      <c r="J26" s="39"/>
      <c r="K26" s="41" t="s">
        <v>106</v>
      </c>
      <c r="L26" s="11"/>
      <c r="M26" s="77">
        <f>M17-M24</f>
        <v>-14394</v>
      </c>
      <c r="N26" s="39"/>
      <c r="O26" s="39">
        <f>O17-O24</f>
        <v>-15725</v>
      </c>
      <c r="P26" s="39"/>
      <c r="Q26" s="41" t="s">
        <v>106</v>
      </c>
      <c r="R26" s="39"/>
      <c r="T26" s="43"/>
      <c r="U26" s="39"/>
    </row>
    <row r="27" spans="1:21" ht="5.0999999999999996" customHeight="1" x14ac:dyDescent="0.2">
      <c r="C27" s="77"/>
      <c r="D27" s="39"/>
      <c r="E27" s="39"/>
      <c r="F27" s="39"/>
      <c r="G27" s="45"/>
      <c r="H27" s="39"/>
      <c r="I27" s="39"/>
      <c r="J27" s="39"/>
      <c r="K27" s="45"/>
      <c r="L27" s="11"/>
      <c r="M27" s="77"/>
      <c r="N27" s="39"/>
      <c r="O27" s="39"/>
      <c r="P27" s="39"/>
      <c r="Q27" s="45"/>
      <c r="R27" s="39"/>
      <c r="T27" s="43"/>
    </row>
    <row r="28" spans="1:21" ht="15" customHeight="1" x14ac:dyDescent="0.2">
      <c r="A28" s="11" t="s">
        <v>61</v>
      </c>
      <c r="C28" s="77"/>
      <c r="D28" s="39"/>
      <c r="E28" s="39"/>
      <c r="F28" s="39"/>
      <c r="G28" s="45"/>
      <c r="H28" s="39"/>
      <c r="I28" s="39"/>
      <c r="J28" s="39"/>
      <c r="K28" s="45"/>
      <c r="L28" s="11"/>
      <c r="M28" s="77"/>
      <c r="N28" s="39"/>
      <c r="O28" s="39"/>
      <c r="P28" s="39"/>
      <c r="Q28" s="45"/>
      <c r="R28" s="39"/>
      <c r="T28" s="43"/>
    </row>
    <row r="29" spans="1:21" x14ac:dyDescent="0.2">
      <c r="A29" s="11" t="s">
        <v>62</v>
      </c>
      <c r="C29" s="77">
        <v>-2183</v>
      </c>
      <c r="D29" s="39"/>
      <c r="E29" s="39">
        <v>-1674</v>
      </c>
      <c r="F29" s="39"/>
      <c r="G29" s="41" t="s">
        <v>106</v>
      </c>
      <c r="H29" s="39"/>
      <c r="I29" s="39">
        <v>-45</v>
      </c>
      <c r="J29" s="39"/>
      <c r="K29" s="42" t="s">
        <v>106</v>
      </c>
      <c r="L29" s="11"/>
      <c r="M29" s="77">
        <v>-3939</v>
      </c>
      <c r="N29" s="39"/>
      <c r="O29" s="39">
        <v>-76</v>
      </c>
      <c r="P29" s="39"/>
      <c r="Q29" s="41" t="s">
        <v>106</v>
      </c>
      <c r="R29" s="39"/>
      <c r="T29" s="43"/>
      <c r="U29" s="43"/>
    </row>
    <row r="30" spans="1:21" x14ac:dyDescent="0.2">
      <c r="A30" s="11" t="s">
        <v>63</v>
      </c>
      <c r="C30" s="77">
        <v>29</v>
      </c>
      <c r="D30" s="39"/>
      <c r="E30" s="39">
        <v>10</v>
      </c>
      <c r="F30" s="39"/>
      <c r="G30" s="41" t="s">
        <v>106</v>
      </c>
      <c r="H30" s="39"/>
      <c r="I30" s="39">
        <v>25</v>
      </c>
      <c r="J30" s="39"/>
      <c r="K30" s="42" t="s">
        <v>106</v>
      </c>
      <c r="L30" s="11"/>
      <c r="M30" s="77">
        <v>69</v>
      </c>
      <c r="N30" s="39"/>
      <c r="O30" s="39">
        <v>427</v>
      </c>
      <c r="P30" s="39"/>
      <c r="Q30" s="41" t="s">
        <v>106</v>
      </c>
      <c r="R30" s="39"/>
      <c r="T30" s="43"/>
      <c r="U30" s="43"/>
    </row>
    <row r="31" spans="1:21" ht="12.75" customHeight="1" x14ac:dyDescent="0.2">
      <c r="A31" s="11" t="s">
        <v>64</v>
      </c>
      <c r="C31" s="78">
        <v>28</v>
      </c>
      <c r="D31" s="39"/>
      <c r="E31" s="46">
        <v>25</v>
      </c>
      <c r="F31" s="39"/>
      <c r="G31" s="41" t="s">
        <v>106</v>
      </c>
      <c r="H31" s="39"/>
      <c r="I31" s="46">
        <v>169</v>
      </c>
      <c r="J31" s="39"/>
      <c r="K31" s="42" t="s">
        <v>106</v>
      </c>
      <c r="L31" s="11"/>
      <c r="M31" s="78">
        <v>-368</v>
      </c>
      <c r="N31" s="39"/>
      <c r="O31" s="46">
        <v>80</v>
      </c>
      <c r="P31" s="39"/>
      <c r="Q31" s="41" t="s">
        <v>106</v>
      </c>
      <c r="R31" s="39"/>
      <c r="T31" s="43"/>
      <c r="U31" s="43"/>
    </row>
    <row r="32" spans="1:21" ht="15.75" customHeight="1" x14ac:dyDescent="0.2">
      <c r="A32" s="11" t="s">
        <v>136</v>
      </c>
      <c r="C32" s="79">
        <f>SUM(C29:C31)</f>
        <v>-2126</v>
      </c>
      <c r="D32" s="39"/>
      <c r="E32" s="47">
        <f>SUM(E29:E31)</f>
        <v>-1639</v>
      </c>
      <c r="F32" s="39"/>
      <c r="G32" s="41" t="s">
        <v>106</v>
      </c>
      <c r="H32" s="39"/>
      <c r="I32" s="47">
        <f>SUM(I29:I31)</f>
        <v>149</v>
      </c>
      <c r="J32" s="39"/>
      <c r="K32" s="42" t="s">
        <v>106</v>
      </c>
      <c r="L32" s="11"/>
      <c r="M32" s="79">
        <f>SUM(M29:M31)</f>
        <v>-4238</v>
      </c>
      <c r="N32" s="39"/>
      <c r="O32" s="47">
        <f>SUM(O29:O31)</f>
        <v>431</v>
      </c>
      <c r="P32" s="39"/>
      <c r="Q32" s="41" t="s">
        <v>106</v>
      </c>
      <c r="R32" s="39"/>
      <c r="T32" s="43"/>
    </row>
    <row r="33" spans="1:24" ht="4.5" customHeight="1" x14ac:dyDescent="0.2">
      <c r="C33" s="77"/>
      <c r="D33" s="39"/>
      <c r="E33" s="39"/>
      <c r="F33" s="39"/>
      <c r="G33" s="45"/>
      <c r="H33" s="39"/>
      <c r="I33" s="39"/>
      <c r="J33" s="39"/>
      <c r="K33" s="45"/>
      <c r="L33" s="11"/>
      <c r="M33" s="77"/>
      <c r="N33" s="39"/>
      <c r="O33" s="39"/>
      <c r="P33" s="39"/>
      <c r="Q33" s="45"/>
      <c r="R33" s="39"/>
      <c r="T33" s="43"/>
    </row>
    <row r="34" spans="1:24" ht="12.75" customHeight="1" x14ac:dyDescent="0.2">
      <c r="A34" s="11" t="s">
        <v>137</v>
      </c>
      <c r="C34" s="77">
        <f>C26+C32</f>
        <v>-8041</v>
      </c>
      <c r="D34" s="39"/>
      <c r="E34" s="39">
        <f>E26+E32</f>
        <v>-3919</v>
      </c>
      <c r="F34" s="39"/>
      <c r="G34" s="41" t="s">
        <v>106</v>
      </c>
      <c r="H34" s="39"/>
      <c r="I34" s="39">
        <f>I26+I32</f>
        <v>2664</v>
      </c>
      <c r="J34" s="39"/>
      <c r="K34" s="42" t="s">
        <v>106</v>
      </c>
      <c r="L34" s="11"/>
      <c r="M34" s="77">
        <f>M26+M32</f>
        <v>-18632</v>
      </c>
      <c r="N34" s="39"/>
      <c r="O34" s="39">
        <f>O26+O32</f>
        <v>-15294</v>
      </c>
      <c r="P34" s="39"/>
      <c r="Q34" s="41" t="s">
        <v>106</v>
      </c>
      <c r="R34" s="39"/>
      <c r="T34" s="43"/>
      <c r="U34" s="39"/>
      <c r="X34" s="49"/>
    </row>
    <row r="35" spans="1:24" x14ac:dyDescent="0.2">
      <c r="A35" s="11" t="s">
        <v>125</v>
      </c>
      <c r="C35" s="78">
        <v>268</v>
      </c>
      <c r="D35" s="39"/>
      <c r="E35" s="46">
        <v>66</v>
      </c>
      <c r="F35" s="39"/>
      <c r="G35" s="41" t="s">
        <v>106</v>
      </c>
      <c r="H35" s="39"/>
      <c r="I35" s="46">
        <v>206</v>
      </c>
      <c r="J35" s="39"/>
      <c r="K35" s="42" t="s">
        <v>106</v>
      </c>
      <c r="L35" s="11"/>
      <c r="M35" s="78">
        <v>645</v>
      </c>
      <c r="N35" s="39"/>
      <c r="O35" s="46">
        <v>750</v>
      </c>
      <c r="P35" s="39"/>
      <c r="Q35" s="41" t="s">
        <v>106</v>
      </c>
      <c r="R35" s="39"/>
      <c r="T35" s="43"/>
      <c r="U35" s="43"/>
      <c r="X35" s="49"/>
    </row>
    <row r="36" spans="1:24" ht="5.0999999999999996" customHeight="1" x14ac:dyDescent="0.2">
      <c r="C36" s="77"/>
      <c r="D36" s="39"/>
      <c r="E36" s="39"/>
      <c r="F36" s="39"/>
      <c r="G36" s="45"/>
      <c r="H36" s="39"/>
      <c r="I36" s="39"/>
      <c r="J36" s="39"/>
      <c r="K36" s="45"/>
      <c r="L36" s="11"/>
      <c r="M36" s="77"/>
      <c r="N36" s="39"/>
      <c r="O36" s="39"/>
      <c r="P36" s="39"/>
      <c r="Q36" s="41"/>
      <c r="R36" s="39"/>
      <c r="T36" s="43"/>
    </row>
    <row r="37" spans="1:24" ht="12.75" customHeight="1" thickBot="1" x14ac:dyDescent="0.25">
      <c r="A37" s="11" t="s">
        <v>138</v>
      </c>
      <c r="C37" s="80">
        <f>C34-C35</f>
        <v>-8309</v>
      </c>
      <c r="D37" s="39"/>
      <c r="E37" s="50">
        <f>E34-E35</f>
        <v>-3985</v>
      </c>
      <c r="F37" s="39"/>
      <c r="G37" s="41" t="s">
        <v>106</v>
      </c>
      <c r="H37" s="39"/>
      <c r="I37" s="50">
        <f>I34-I35</f>
        <v>2458</v>
      </c>
      <c r="J37" s="39"/>
      <c r="K37" s="42" t="s">
        <v>106</v>
      </c>
      <c r="L37" s="11"/>
      <c r="M37" s="80">
        <f>M34-M35</f>
        <v>-19277</v>
      </c>
      <c r="N37" s="39"/>
      <c r="O37" s="50">
        <f>O34-O35</f>
        <v>-16044</v>
      </c>
      <c r="P37" s="39"/>
      <c r="Q37" s="41" t="s">
        <v>106</v>
      </c>
      <c r="R37" s="39"/>
      <c r="T37" s="43"/>
    </row>
    <row r="38" spans="1:24" ht="13.5" customHeight="1" thickTop="1" x14ac:dyDescent="0.2">
      <c r="C38" s="77"/>
      <c r="D38" s="39"/>
      <c r="E38" s="39"/>
      <c r="F38" s="39"/>
      <c r="G38" s="45"/>
      <c r="H38" s="39"/>
      <c r="I38" s="39"/>
      <c r="J38" s="39"/>
      <c r="K38" s="45"/>
      <c r="L38" s="11"/>
      <c r="M38" s="77"/>
      <c r="N38" s="39"/>
      <c r="O38" s="39"/>
      <c r="P38" s="39"/>
      <c r="Q38" s="45"/>
      <c r="R38" s="39"/>
      <c r="T38" s="43"/>
    </row>
    <row r="39" spans="1:24" x14ac:dyDescent="0.2">
      <c r="A39" s="11" t="s">
        <v>139</v>
      </c>
      <c r="C39" s="77"/>
      <c r="D39" s="39"/>
      <c r="E39" s="39"/>
      <c r="F39" s="39"/>
      <c r="G39" s="39"/>
      <c r="H39" s="39"/>
      <c r="I39" s="39"/>
      <c r="J39" s="39"/>
      <c r="K39" s="39"/>
      <c r="L39" s="11"/>
      <c r="M39" s="77"/>
      <c r="N39" s="39"/>
      <c r="O39" s="39"/>
      <c r="P39" s="39"/>
      <c r="Q39" s="39"/>
      <c r="R39" s="39"/>
      <c r="T39" s="43"/>
    </row>
    <row r="40" spans="1:24" ht="13.5" thickBot="1" x14ac:dyDescent="0.25">
      <c r="A40" s="11" t="s">
        <v>105</v>
      </c>
      <c r="C40" s="81">
        <f>C37/C44</f>
        <v>-6.7429498884155004E-2</v>
      </c>
      <c r="E40" s="51">
        <f>E37/E44</f>
        <v>-3.2567034152480731E-2</v>
      </c>
      <c r="I40" s="51">
        <f>I37/I44</f>
        <v>2.0900827359846261E-2</v>
      </c>
      <c r="M40" s="81">
        <f>M37/M44</f>
        <v>-0.15905640450179873</v>
      </c>
      <c r="O40" s="51">
        <f>O37/O44</f>
        <v>-0.1384416256795237</v>
      </c>
      <c r="P40" s="52"/>
      <c r="Q40" s="52"/>
      <c r="R40" s="39"/>
      <c r="T40" s="43"/>
    </row>
    <row r="41" spans="1:24" ht="15" customHeight="1" thickTop="1" thickBot="1" x14ac:dyDescent="0.25">
      <c r="A41" s="11" t="s">
        <v>104</v>
      </c>
      <c r="C41" s="81">
        <f>C37/C45</f>
        <v>-6.7429498884155004E-2</v>
      </c>
      <c r="D41" s="11"/>
      <c r="E41" s="51">
        <f>E37/E45</f>
        <v>-3.2567034152480731E-2</v>
      </c>
      <c r="F41" s="11"/>
      <c r="G41" s="11"/>
      <c r="H41" s="11"/>
      <c r="I41" s="51">
        <f>I37/I45</f>
        <v>1.9854443825171042E-2</v>
      </c>
      <c r="J41" s="11"/>
      <c r="K41" s="11"/>
      <c r="L41" s="11"/>
      <c r="M41" s="81">
        <f>M37/M45</f>
        <v>-0.15905640450179873</v>
      </c>
      <c r="N41" s="11"/>
      <c r="O41" s="51">
        <f>O37/O45</f>
        <v>-0.1384416256795237</v>
      </c>
      <c r="P41" s="11"/>
      <c r="Q41" s="11"/>
      <c r="R41" s="11"/>
    </row>
    <row r="42" spans="1:24" ht="13.5" thickTop="1" x14ac:dyDescent="0.2">
      <c r="C42" s="12"/>
      <c r="D42" s="11"/>
      <c r="E42" s="11"/>
      <c r="F42" s="11"/>
      <c r="G42" s="11"/>
      <c r="H42" s="11"/>
      <c r="I42" s="11"/>
      <c r="J42" s="11"/>
      <c r="K42" s="11"/>
      <c r="L42" s="11"/>
      <c r="M42" s="12"/>
      <c r="N42" s="11"/>
      <c r="O42" s="11"/>
      <c r="P42" s="11"/>
      <c r="Q42" s="11"/>
      <c r="R42" s="11"/>
    </row>
    <row r="43" spans="1:24" ht="18" customHeight="1" x14ac:dyDescent="0.2">
      <c r="A43" s="11" t="s">
        <v>79</v>
      </c>
      <c r="C43" s="77"/>
      <c r="D43" s="39"/>
      <c r="E43" s="39"/>
      <c r="F43" s="39"/>
      <c r="G43" s="39"/>
      <c r="H43" s="39"/>
      <c r="I43" s="39"/>
      <c r="J43" s="39"/>
      <c r="K43" s="39"/>
      <c r="L43" s="11"/>
      <c r="M43" s="77"/>
      <c r="N43" s="39"/>
      <c r="O43" s="39"/>
      <c r="P43" s="39"/>
      <c r="Q43" s="39"/>
      <c r="R43" s="39"/>
    </row>
    <row r="44" spans="1:24" x14ac:dyDescent="0.2">
      <c r="A44" s="11" t="s">
        <v>103</v>
      </c>
      <c r="C44" s="77">
        <v>123225</v>
      </c>
      <c r="D44" s="39"/>
      <c r="E44" s="39">
        <v>122363</v>
      </c>
      <c r="F44" s="39"/>
      <c r="G44" s="39"/>
      <c r="H44" s="39"/>
      <c r="I44" s="39">
        <v>117603</v>
      </c>
      <c r="J44" s="39"/>
      <c r="K44" s="39"/>
      <c r="L44" s="11"/>
      <c r="M44" s="77">
        <v>121196</v>
      </c>
      <c r="N44" s="39"/>
      <c r="O44" s="39">
        <v>115890</v>
      </c>
      <c r="P44" s="39"/>
      <c r="Q44" s="39"/>
      <c r="R44" s="39"/>
    </row>
    <row r="45" spans="1:24" x14ac:dyDescent="0.2">
      <c r="A45" s="11" t="s">
        <v>102</v>
      </c>
      <c r="C45" s="77">
        <v>123225</v>
      </c>
      <c r="D45" s="39"/>
      <c r="E45" s="39">
        <v>122363</v>
      </c>
      <c r="F45" s="39"/>
      <c r="G45" s="39"/>
      <c r="H45" s="39"/>
      <c r="I45" s="39">
        <v>123801</v>
      </c>
      <c r="J45" s="39"/>
      <c r="K45" s="39"/>
      <c r="L45" s="11"/>
      <c r="M45" s="77">
        <v>121196</v>
      </c>
      <c r="N45" s="39"/>
      <c r="O45" s="39">
        <v>115890</v>
      </c>
      <c r="P45" s="39"/>
      <c r="Q45" s="39"/>
      <c r="R45" s="39"/>
    </row>
    <row r="46" spans="1:24" ht="15" customHeight="1" x14ac:dyDescent="0.2">
      <c r="C46" s="39"/>
      <c r="D46" s="39"/>
      <c r="E46" s="39"/>
      <c r="F46" s="39"/>
      <c r="G46" s="39"/>
      <c r="H46" s="39"/>
      <c r="I46" s="39"/>
      <c r="J46" s="39"/>
      <c r="K46" s="39"/>
      <c r="L46" s="11"/>
      <c r="M46" s="11"/>
      <c r="N46" s="39"/>
      <c r="O46" s="11"/>
      <c r="P46" s="11"/>
      <c r="Q46" s="11"/>
      <c r="R46" s="39"/>
    </row>
    <row r="47" spans="1:24" x14ac:dyDescent="0.2">
      <c r="A47" s="11" t="s">
        <v>126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11"/>
      <c r="P47" s="11"/>
      <c r="Q47" s="11"/>
      <c r="R47" s="39"/>
    </row>
    <row r="48" spans="1:24" ht="9" customHeight="1" x14ac:dyDescent="0.2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11"/>
      <c r="P48" s="11"/>
      <c r="Q48" s="11"/>
      <c r="R48" s="39"/>
    </row>
    <row r="49" spans="3:18" ht="17.25" customHeight="1" x14ac:dyDescent="0.2">
      <c r="C49" s="11"/>
      <c r="D49" s="39"/>
      <c r="E49" s="39"/>
      <c r="F49" s="39"/>
      <c r="G49" s="39"/>
      <c r="H49" s="39"/>
      <c r="I49" s="53"/>
      <c r="J49" s="53"/>
      <c r="K49" s="53"/>
      <c r="L49" s="39"/>
      <c r="M49" s="39"/>
      <c r="N49" s="39"/>
      <c r="O49" s="11"/>
      <c r="P49" s="11"/>
      <c r="Q49" s="11"/>
      <c r="R49" s="39"/>
    </row>
    <row r="50" spans="3:18" x14ac:dyDescent="0.2">
      <c r="C50" s="1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11"/>
      <c r="P50" s="11"/>
      <c r="Q50" s="11"/>
      <c r="R50" s="39"/>
    </row>
    <row r="51" spans="3:18" x14ac:dyDescent="0.2">
      <c r="C51" s="1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3:18" x14ac:dyDescent="0.2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3:18" x14ac:dyDescent="0.2">
      <c r="C53" s="5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3:18" x14ac:dyDescent="0.2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3:18" x14ac:dyDescent="0.2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3:18" x14ac:dyDescent="0.2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3:18" x14ac:dyDescent="0.2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3:18" x14ac:dyDescent="0.2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3:18" x14ac:dyDescent="0.2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3:18" x14ac:dyDescent="0.2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</row>
  </sheetData>
  <mergeCells count="6">
    <mergeCell ref="A1:Q1"/>
    <mergeCell ref="A2:Q2"/>
    <mergeCell ref="A3:Q3"/>
    <mergeCell ref="A4:Q4"/>
    <mergeCell ref="C7:K7"/>
    <mergeCell ref="M7:Q7"/>
  </mergeCells>
  <pageMargins left="0.75" right="0.25" top="0.25" bottom="0.25" header="0.5" footer="0.15"/>
  <pageSetup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2B299-197E-485C-83D8-6C295104CE13}">
  <sheetPr>
    <tabColor rgb="FF92D050"/>
  </sheetPr>
  <dimension ref="A1:Y340"/>
  <sheetViews>
    <sheetView workbookViewId="0">
      <selection activeCell="J20" sqref="J20"/>
    </sheetView>
  </sheetViews>
  <sheetFormatPr defaultRowHeight="12.75" x14ac:dyDescent="0.2"/>
  <cols>
    <col min="1" max="1" width="66" style="13" customWidth="1"/>
    <col min="2" max="2" width="1.7109375" style="13" customWidth="1"/>
    <col min="3" max="3" width="13.7109375" style="13" customWidth="1"/>
    <col min="4" max="4" width="1.7109375" style="13" customWidth="1"/>
    <col min="5" max="5" width="13.7109375" style="13" customWidth="1"/>
    <col min="6" max="6" width="1.7109375" style="13" customWidth="1"/>
    <col min="7" max="7" width="13.7109375" style="13" customWidth="1"/>
    <col min="8" max="8" width="3.7109375" style="13" customWidth="1"/>
    <col min="9" max="9" width="13.7109375" style="13" customWidth="1"/>
    <col min="10" max="10" width="1.7109375" style="13" customWidth="1"/>
    <col min="11" max="11" width="13.7109375" style="13" customWidth="1"/>
    <col min="12" max="12" width="1.7109375" style="13" customWidth="1"/>
    <col min="13" max="13" width="13.7109375" style="13" customWidth="1"/>
    <col min="14" max="14" width="11.42578125" style="13" customWidth="1"/>
    <col min="15" max="16" width="9.140625" style="13"/>
    <col min="17" max="17" width="2.7109375" style="13" customWidth="1"/>
    <col min="18" max="18" width="9.140625" style="13"/>
    <col min="19" max="19" width="2.7109375" style="13" customWidth="1"/>
    <col min="20" max="20" width="9.140625" style="13"/>
    <col min="21" max="21" width="2.7109375" style="13" customWidth="1"/>
    <col min="22" max="22" width="9.140625" style="13"/>
    <col min="23" max="23" width="2.7109375" style="13" customWidth="1"/>
    <col min="24" max="16384" width="9.140625" style="13"/>
  </cols>
  <sheetData>
    <row r="1" spans="1:25" x14ac:dyDescent="0.2">
      <c r="A1" s="101" t="s">
        <v>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4"/>
      <c r="M1" s="14"/>
      <c r="N1" s="31"/>
    </row>
    <row r="2" spans="1:25" x14ac:dyDescent="0.2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4"/>
      <c r="M2" s="14"/>
      <c r="N2" s="31"/>
    </row>
    <row r="3" spans="1:25" x14ac:dyDescent="0.2">
      <c r="A3" s="101" t="s">
        <v>28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4"/>
      <c r="M3" s="14"/>
      <c r="N3" s="31"/>
    </row>
    <row r="4" spans="1:25" x14ac:dyDescent="0.2">
      <c r="A4" s="101" t="s">
        <v>13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4"/>
      <c r="M4" s="14"/>
      <c r="N4" s="31"/>
    </row>
    <row r="5" spans="1:25" x14ac:dyDescent="0.2">
      <c r="A5" s="1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25" x14ac:dyDescent="0.2">
      <c r="C6" s="36"/>
      <c r="D6" s="55"/>
      <c r="E6" s="34"/>
      <c r="F6" s="56"/>
      <c r="G6" s="34"/>
      <c r="H6" s="11"/>
      <c r="I6" s="11"/>
      <c r="J6" s="31"/>
      <c r="K6" s="11"/>
      <c r="L6" s="11"/>
      <c r="M6" s="11"/>
      <c r="N6" s="3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x14ac:dyDescent="0.2">
      <c r="C7" s="102" t="s">
        <v>26</v>
      </c>
      <c r="D7" s="102"/>
      <c r="E7" s="102"/>
      <c r="F7" s="102"/>
      <c r="G7" s="102"/>
      <c r="H7" s="11"/>
      <c r="I7" s="100" t="s">
        <v>123</v>
      </c>
      <c r="J7" s="100"/>
      <c r="K7" s="100"/>
      <c r="L7" s="11"/>
      <c r="M7" s="11"/>
      <c r="N7" s="3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9.9499999999999993" customHeight="1" x14ac:dyDescent="0.2">
      <c r="C8" s="31"/>
      <c r="D8" s="31"/>
      <c r="E8" s="31"/>
      <c r="F8" s="31"/>
      <c r="G8" s="31"/>
      <c r="H8" s="11"/>
      <c r="I8" s="11"/>
      <c r="J8" s="31"/>
      <c r="K8" s="11"/>
      <c r="L8" s="11"/>
      <c r="M8" s="11"/>
      <c r="N8" s="3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x14ac:dyDescent="0.2">
      <c r="C9" s="34" t="s">
        <v>124</v>
      </c>
      <c r="D9" s="31"/>
      <c r="E9" s="34" t="s">
        <v>115</v>
      </c>
      <c r="F9" s="31"/>
      <c r="G9" s="34" t="s">
        <v>124</v>
      </c>
      <c r="H9" s="11"/>
      <c r="I9" s="34" t="s">
        <v>124</v>
      </c>
      <c r="J9" s="31"/>
      <c r="K9" s="34" t="s">
        <v>124</v>
      </c>
      <c r="L9" s="11"/>
      <c r="M9" s="11"/>
      <c r="N9" s="3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x14ac:dyDescent="0.2">
      <c r="C10" s="37">
        <v>2020</v>
      </c>
      <c r="D10" s="31"/>
      <c r="E10" s="37">
        <v>2020</v>
      </c>
      <c r="F10" s="31"/>
      <c r="G10" s="37">
        <v>2019</v>
      </c>
      <c r="H10" s="11"/>
      <c r="I10" s="37">
        <v>2020</v>
      </c>
      <c r="J10" s="31"/>
      <c r="K10" s="37">
        <v>2019</v>
      </c>
      <c r="L10" s="11"/>
      <c r="M10" s="11"/>
      <c r="N10" s="3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x14ac:dyDescent="0.2">
      <c r="A11" s="14"/>
      <c r="H11" s="11"/>
      <c r="I11" s="11"/>
      <c r="K11" s="11"/>
      <c r="L11" s="11"/>
      <c r="M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7.5" customHeight="1" x14ac:dyDescent="0.2">
      <c r="H12" s="11"/>
      <c r="I12" s="11"/>
      <c r="K12" s="11"/>
      <c r="L12" s="11"/>
      <c r="M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x14ac:dyDescent="0.2">
      <c r="A13" s="14" t="s">
        <v>35</v>
      </c>
      <c r="C13" s="84"/>
      <c r="H13" s="11"/>
      <c r="I13" s="12"/>
      <c r="K13" s="11"/>
      <c r="L13" s="11"/>
      <c r="M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3" customHeight="1" x14ac:dyDescent="0.2">
      <c r="C14" s="84"/>
      <c r="H14" s="11"/>
      <c r="I14" s="12"/>
      <c r="K14" s="11"/>
      <c r="L14" s="11"/>
      <c r="M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x14ac:dyDescent="0.2">
      <c r="A15" s="13" t="s">
        <v>91</v>
      </c>
      <c r="C15" s="85">
        <v>313</v>
      </c>
      <c r="D15" s="57"/>
      <c r="E15" s="16">
        <v>130</v>
      </c>
      <c r="F15" s="57"/>
      <c r="G15" s="16">
        <v>376</v>
      </c>
      <c r="H15" s="11"/>
      <c r="I15" s="85">
        <v>1998</v>
      </c>
      <c r="J15" s="57"/>
      <c r="K15" s="16">
        <v>1495</v>
      </c>
      <c r="L15" s="11"/>
      <c r="M15" s="11"/>
      <c r="N15" s="16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x14ac:dyDescent="0.2">
      <c r="A16" s="13" t="s">
        <v>0</v>
      </c>
      <c r="C16" s="86">
        <v>1840</v>
      </c>
      <c r="D16" s="57"/>
      <c r="E16" s="57">
        <v>1272</v>
      </c>
      <c r="F16" s="57"/>
      <c r="G16" s="57">
        <v>1858</v>
      </c>
      <c r="H16" s="11"/>
      <c r="I16" s="86">
        <v>7611</v>
      </c>
      <c r="J16" s="57"/>
      <c r="K16" s="57">
        <v>8098</v>
      </c>
      <c r="L16" s="11"/>
      <c r="M16" s="11"/>
      <c r="N16" s="16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x14ac:dyDescent="0.2">
      <c r="A17" s="13" t="s">
        <v>29</v>
      </c>
      <c r="C17" s="86">
        <v>764</v>
      </c>
      <c r="D17" s="57"/>
      <c r="E17" s="57">
        <v>206</v>
      </c>
      <c r="F17" s="57"/>
      <c r="G17" s="57">
        <v>597</v>
      </c>
      <c r="H17" s="11"/>
      <c r="I17" s="86">
        <v>3519</v>
      </c>
      <c r="J17" s="57"/>
      <c r="K17" s="57">
        <v>2263</v>
      </c>
      <c r="L17" s="11"/>
      <c r="M17" s="11"/>
      <c r="N17" s="16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x14ac:dyDescent="0.2">
      <c r="A18" s="13" t="s">
        <v>30</v>
      </c>
      <c r="C18" s="87">
        <v>562</v>
      </c>
      <c r="D18" s="57"/>
      <c r="E18" s="58">
        <v>315</v>
      </c>
      <c r="F18" s="57"/>
      <c r="G18" s="58">
        <v>484</v>
      </c>
      <c r="H18" s="11"/>
      <c r="I18" s="87">
        <v>2589</v>
      </c>
      <c r="J18" s="57"/>
      <c r="K18" s="58">
        <v>1922</v>
      </c>
      <c r="L18" s="11"/>
      <c r="M18" s="11"/>
      <c r="N18" s="16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5.0999999999999996" customHeight="1" x14ac:dyDescent="0.2">
      <c r="C19" s="86"/>
      <c r="D19" s="57"/>
      <c r="E19" s="57"/>
      <c r="F19" s="57"/>
      <c r="G19" s="57"/>
      <c r="H19" s="11"/>
      <c r="I19" s="86"/>
      <c r="J19" s="57"/>
      <c r="K19" s="57"/>
      <c r="L19" s="11"/>
      <c r="M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3.5" thickBot="1" x14ac:dyDescent="0.25">
      <c r="A20" s="13" t="s">
        <v>31</v>
      </c>
      <c r="C20" s="88">
        <f>SUM(C15:C18)</f>
        <v>3479</v>
      </c>
      <c r="D20" s="57"/>
      <c r="E20" s="59">
        <f>SUM(E15:E18)</f>
        <v>1923</v>
      </c>
      <c r="F20" s="57"/>
      <c r="G20" s="59">
        <f>SUM(G15:G18)</f>
        <v>3315</v>
      </c>
      <c r="H20" s="11"/>
      <c r="I20" s="88">
        <f>SUM(I15:I18)</f>
        <v>15717</v>
      </c>
      <c r="J20" s="57"/>
      <c r="K20" s="59">
        <f>SUM(K15:K18)</f>
        <v>13778</v>
      </c>
      <c r="L20" s="11"/>
      <c r="M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9.9499999999999993" customHeight="1" thickTop="1" x14ac:dyDescent="0.2">
      <c r="C21" s="86"/>
      <c r="D21" s="57"/>
      <c r="E21" s="57"/>
      <c r="F21" s="57"/>
      <c r="G21" s="57"/>
      <c r="H21" s="11"/>
      <c r="I21" s="86"/>
      <c r="J21" s="57"/>
      <c r="K21" s="57"/>
      <c r="L21" s="11"/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x14ac:dyDescent="0.2">
      <c r="A22" s="14" t="s">
        <v>34</v>
      </c>
      <c r="C22" s="86"/>
      <c r="D22" s="57"/>
      <c r="E22" s="57"/>
      <c r="F22" s="57"/>
      <c r="G22" s="57"/>
      <c r="H22" s="11"/>
      <c r="I22" s="86"/>
      <c r="J22" s="57"/>
      <c r="K22" s="57"/>
      <c r="L22" s="11"/>
      <c r="M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3" customHeight="1" x14ac:dyDescent="0.2">
      <c r="A23" s="14"/>
      <c r="C23" s="86"/>
      <c r="D23" s="57"/>
      <c r="E23" s="57"/>
      <c r="F23" s="57"/>
      <c r="G23" s="57"/>
      <c r="H23" s="11"/>
      <c r="I23" s="86"/>
      <c r="J23" s="57"/>
      <c r="K23" s="57"/>
      <c r="L23" s="11"/>
      <c r="M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x14ac:dyDescent="0.2">
      <c r="A24" s="13" t="s">
        <v>32</v>
      </c>
      <c r="C24" s="85">
        <v>5468</v>
      </c>
      <c r="D24" s="57"/>
      <c r="E24" s="16">
        <v>5602</v>
      </c>
      <c r="F24" s="57"/>
      <c r="G24" s="16">
        <v>5288</v>
      </c>
      <c r="H24" s="11"/>
      <c r="I24" s="85">
        <v>21579</v>
      </c>
      <c r="J24" s="57"/>
      <c r="K24" s="16">
        <v>19193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x14ac:dyDescent="0.2">
      <c r="A25" s="13" t="s">
        <v>51</v>
      </c>
      <c r="C25" s="87">
        <v>542</v>
      </c>
      <c r="D25" s="57"/>
      <c r="E25" s="58">
        <v>384</v>
      </c>
      <c r="F25" s="57"/>
      <c r="G25" s="58">
        <v>328</v>
      </c>
      <c r="H25" s="11"/>
      <c r="I25" s="87">
        <v>1591</v>
      </c>
      <c r="J25" s="57"/>
      <c r="K25" s="58">
        <v>872</v>
      </c>
      <c r="L25" s="11"/>
      <c r="M25" s="11"/>
      <c r="N25" s="16"/>
      <c r="O25" s="11"/>
    </row>
    <row r="26" spans="1:25" ht="5.0999999999999996" customHeight="1" x14ac:dyDescent="0.2">
      <c r="C26" s="86"/>
      <c r="D26" s="57"/>
      <c r="E26" s="57"/>
      <c r="F26" s="57"/>
      <c r="G26" s="57"/>
      <c r="H26" s="11"/>
      <c r="I26" s="86"/>
      <c r="J26" s="57"/>
      <c r="K26" s="57"/>
      <c r="L26" s="11"/>
      <c r="M26" s="11"/>
    </row>
    <row r="27" spans="1:25" ht="13.5" thickBot="1" x14ac:dyDescent="0.25">
      <c r="A27" s="13" t="s">
        <v>33</v>
      </c>
      <c r="C27" s="88">
        <f>SUM(C24:C25)</f>
        <v>6010</v>
      </c>
      <c r="D27" s="57"/>
      <c r="E27" s="59">
        <f>SUM(E24:E25)</f>
        <v>5986</v>
      </c>
      <c r="F27" s="57"/>
      <c r="G27" s="59">
        <f>SUM(G24:G25)</f>
        <v>5616</v>
      </c>
      <c r="H27" s="11"/>
      <c r="I27" s="88">
        <f>SUM(I24:I25)</f>
        <v>23170</v>
      </c>
      <c r="J27" s="57"/>
      <c r="K27" s="59">
        <f>SUM(K24:K25)</f>
        <v>20065</v>
      </c>
      <c r="L27" s="11"/>
      <c r="M27" s="11"/>
    </row>
    <row r="28" spans="1:25" ht="4.5" customHeight="1" thickTop="1" x14ac:dyDescent="0.2">
      <c r="C28" s="86"/>
      <c r="D28" s="57"/>
      <c r="E28" s="57"/>
      <c r="F28" s="57"/>
      <c r="G28" s="57"/>
      <c r="H28" s="11"/>
      <c r="I28" s="86"/>
      <c r="J28" s="57"/>
      <c r="K28" s="57"/>
      <c r="L28" s="11"/>
      <c r="M28" s="11"/>
    </row>
    <row r="29" spans="1:25" x14ac:dyDescent="0.2">
      <c r="C29" s="86"/>
      <c r="D29" s="57"/>
      <c r="E29" s="57"/>
      <c r="F29" s="57"/>
      <c r="G29" s="57"/>
      <c r="H29" s="11"/>
      <c r="I29" s="86"/>
      <c r="J29" s="57"/>
      <c r="K29" s="57"/>
      <c r="L29" s="11"/>
      <c r="M29" s="11"/>
    </row>
    <row r="30" spans="1:25" ht="13.5" thickBot="1" x14ac:dyDescent="0.25">
      <c r="A30" s="13" t="s">
        <v>99</v>
      </c>
      <c r="C30" s="88">
        <v>-1069</v>
      </c>
      <c r="D30" s="57"/>
      <c r="E30" s="59">
        <v>106592</v>
      </c>
      <c r="F30" s="57"/>
      <c r="G30" s="59">
        <v>285</v>
      </c>
      <c r="H30" s="11"/>
      <c r="I30" s="88">
        <v>105388</v>
      </c>
      <c r="J30" s="57"/>
      <c r="K30" s="59">
        <v>-32131</v>
      </c>
      <c r="L30" s="11"/>
      <c r="M30" s="11"/>
    </row>
    <row r="31" spans="1:25" ht="4.5" customHeight="1" thickTop="1" x14ac:dyDescent="0.2">
      <c r="C31" s="85"/>
      <c r="D31" s="57"/>
      <c r="E31" s="16"/>
      <c r="F31" s="57"/>
      <c r="G31" s="16"/>
      <c r="H31" s="11"/>
      <c r="I31" s="85"/>
      <c r="J31" s="57"/>
      <c r="K31" s="16"/>
      <c r="L31" s="11"/>
      <c r="M31" s="11"/>
    </row>
    <row r="32" spans="1:25" ht="9.9499999999999993" customHeight="1" x14ac:dyDescent="0.2">
      <c r="C32" s="86"/>
      <c r="D32" s="57"/>
      <c r="E32" s="57"/>
      <c r="F32" s="57"/>
      <c r="G32" s="57"/>
      <c r="H32" s="11"/>
      <c r="I32" s="86"/>
      <c r="J32" s="57"/>
      <c r="K32" s="57"/>
      <c r="L32" s="11"/>
      <c r="M32" s="11"/>
    </row>
    <row r="33" spans="1:13" x14ac:dyDescent="0.2">
      <c r="A33" s="14" t="s">
        <v>36</v>
      </c>
      <c r="C33" s="86"/>
      <c r="D33" s="57"/>
      <c r="E33" s="57"/>
      <c r="F33" s="57"/>
      <c r="G33" s="57"/>
      <c r="H33" s="11"/>
      <c r="I33" s="86"/>
      <c r="J33" s="57"/>
      <c r="K33" s="57"/>
      <c r="L33" s="11"/>
      <c r="M33" s="11"/>
    </row>
    <row r="34" spans="1:13" ht="4.5" customHeight="1" x14ac:dyDescent="0.2">
      <c r="C34" s="86"/>
      <c r="D34" s="57"/>
      <c r="E34" s="57"/>
      <c r="F34" s="57"/>
      <c r="G34" s="57"/>
      <c r="H34" s="11"/>
      <c r="I34" s="86"/>
      <c r="J34" s="57"/>
      <c r="K34" s="57"/>
      <c r="L34" s="11"/>
      <c r="M34" s="11"/>
    </row>
    <row r="35" spans="1:13" x14ac:dyDescent="0.2">
      <c r="A35" s="13" t="s">
        <v>54</v>
      </c>
      <c r="C35" s="86">
        <v>527</v>
      </c>
      <c r="D35" s="57"/>
      <c r="E35" s="57">
        <v>534</v>
      </c>
      <c r="F35" s="57"/>
      <c r="G35" s="57">
        <v>599</v>
      </c>
      <c r="H35" s="11"/>
      <c r="I35" s="86">
        <v>527</v>
      </c>
      <c r="J35" s="57"/>
      <c r="K35" s="57">
        <v>599</v>
      </c>
      <c r="L35" s="11"/>
      <c r="M35" s="11"/>
    </row>
    <row r="36" spans="1:13" ht="6" customHeight="1" x14ac:dyDescent="0.2">
      <c r="C36" s="86"/>
      <c r="D36" s="57"/>
      <c r="E36" s="57"/>
      <c r="F36" s="57"/>
      <c r="G36" s="57"/>
      <c r="H36" s="11"/>
      <c r="I36" s="86"/>
      <c r="J36" s="57"/>
      <c r="K36" s="57"/>
      <c r="L36" s="11"/>
      <c r="M36" s="11"/>
    </row>
    <row r="37" spans="1:13" x14ac:dyDescent="0.2">
      <c r="A37" s="13" t="s">
        <v>96</v>
      </c>
      <c r="C37" s="86">
        <v>618</v>
      </c>
      <c r="D37" s="57"/>
      <c r="E37" s="57">
        <v>620</v>
      </c>
      <c r="F37" s="57"/>
      <c r="G37" s="57">
        <v>610</v>
      </c>
      <c r="H37" s="11"/>
      <c r="I37" s="86">
        <v>618</v>
      </c>
      <c r="J37" s="57"/>
      <c r="K37" s="57">
        <v>610</v>
      </c>
      <c r="L37" s="11"/>
      <c r="M37" s="11"/>
    </row>
    <row r="38" spans="1:13" x14ac:dyDescent="0.2">
      <c r="C38" s="57"/>
      <c r="D38" s="57"/>
      <c r="E38" s="57"/>
      <c r="F38" s="57"/>
      <c r="G38" s="57"/>
      <c r="H38" s="11"/>
      <c r="I38" s="11"/>
      <c r="J38" s="57"/>
      <c r="K38" s="11"/>
      <c r="L38" s="11"/>
      <c r="M38" s="11"/>
    </row>
    <row r="39" spans="1:13" x14ac:dyDescent="0.2">
      <c r="C39" s="57"/>
      <c r="D39" s="57"/>
      <c r="E39" s="57"/>
      <c r="F39" s="57"/>
      <c r="G39" s="57"/>
      <c r="H39" s="11"/>
      <c r="I39" s="11"/>
      <c r="J39" s="57"/>
      <c r="K39" s="11"/>
      <c r="L39" s="11"/>
      <c r="M39" s="11"/>
    </row>
    <row r="40" spans="1:13" s="11" customFormat="1" x14ac:dyDescent="0.2"/>
    <row r="41" spans="1:13" s="11" customFormat="1" x14ac:dyDescent="0.2"/>
    <row r="42" spans="1:13" s="11" customFormat="1" x14ac:dyDescent="0.2"/>
    <row r="43" spans="1:13" s="11" customFormat="1" x14ac:dyDescent="0.2"/>
    <row r="44" spans="1:13" s="11" customFormat="1" x14ac:dyDescent="0.2">
      <c r="A44" s="13"/>
    </row>
    <row r="45" spans="1:13" s="11" customFormat="1" x14ac:dyDescent="0.2">
      <c r="A45" s="13"/>
    </row>
    <row r="46" spans="1:13" s="11" customFormat="1" x14ac:dyDescent="0.2">
      <c r="A46" s="13"/>
    </row>
    <row r="47" spans="1:13" s="11" customFormat="1" x14ac:dyDescent="0.2">
      <c r="A47" s="13"/>
    </row>
    <row r="48" spans="1:13" s="11" customFormat="1" x14ac:dyDescent="0.2"/>
    <row r="49" s="11" customFormat="1" x14ac:dyDescent="0.2"/>
    <row r="50" s="11" customFormat="1" x14ac:dyDescent="0.2"/>
    <row r="51" s="11" customFormat="1" x14ac:dyDescent="0.2"/>
    <row r="52" s="11" customFormat="1" x14ac:dyDescent="0.2"/>
    <row r="53" s="11" customFormat="1" x14ac:dyDescent="0.2"/>
    <row r="54" s="11" customFormat="1" x14ac:dyDescent="0.2"/>
    <row r="55" s="11" customFormat="1" x14ac:dyDescent="0.2"/>
    <row r="56" s="11" customFormat="1" x14ac:dyDescent="0.2"/>
    <row r="57" s="11" customFormat="1" x14ac:dyDescent="0.2"/>
    <row r="58" s="11" customFormat="1" x14ac:dyDescent="0.2"/>
    <row r="59" s="11" customFormat="1" x14ac:dyDescent="0.2"/>
    <row r="60" s="11" customFormat="1" x14ac:dyDescent="0.2"/>
    <row r="61" s="11" customFormat="1" x14ac:dyDescent="0.2"/>
    <row r="62" s="11" customFormat="1" x14ac:dyDescent="0.2"/>
    <row r="63" s="11" customFormat="1" x14ac:dyDescent="0.2"/>
    <row r="64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  <row r="239" s="11" customFormat="1" x14ac:dyDescent="0.2"/>
    <row r="240" s="11" customFormat="1" x14ac:dyDescent="0.2"/>
    <row r="241" s="11" customFormat="1" x14ac:dyDescent="0.2"/>
    <row r="242" s="11" customFormat="1" x14ac:dyDescent="0.2"/>
    <row r="243" s="11" customFormat="1" x14ac:dyDescent="0.2"/>
    <row r="244" s="11" customFormat="1" x14ac:dyDescent="0.2"/>
    <row r="245" s="11" customFormat="1" x14ac:dyDescent="0.2"/>
    <row r="246" s="11" customFormat="1" x14ac:dyDescent="0.2"/>
    <row r="247" s="11" customFormat="1" x14ac:dyDescent="0.2"/>
    <row r="248" s="11" customFormat="1" x14ac:dyDescent="0.2"/>
    <row r="249" s="11" customFormat="1" x14ac:dyDescent="0.2"/>
    <row r="250" s="11" customFormat="1" x14ac:dyDescent="0.2"/>
    <row r="251" s="11" customFormat="1" x14ac:dyDescent="0.2"/>
    <row r="252" s="11" customFormat="1" x14ac:dyDescent="0.2"/>
    <row r="253" s="11" customFormat="1" x14ac:dyDescent="0.2"/>
    <row r="254" s="11" customFormat="1" x14ac:dyDescent="0.2"/>
    <row r="255" s="11" customFormat="1" x14ac:dyDescent="0.2"/>
    <row r="256" s="11" customFormat="1" x14ac:dyDescent="0.2"/>
    <row r="257" s="11" customFormat="1" x14ac:dyDescent="0.2"/>
    <row r="258" s="11" customFormat="1" x14ac:dyDescent="0.2"/>
    <row r="259" s="11" customFormat="1" x14ac:dyDescent="0.2"/>
    <row r="260" s="11" customFormat="1" x14ac:dyDescent="0.2"/>
    <row r="261" s="11" customFormat="1" x14ac:dyDescent="0.2"/>
    <row r="262" s="11" customFormat="1" x14ac:dyDescent="0.2"/>
    <row r="263" s="11" customFormat="1" x14ac:dyDescent="0.2"/>
    <row r="264" s="11" customFormat="1" x14ac:dyDescent="0.2"/>
    <row r="265" s="11" customFormat="1" x14ac:dyDescent="0.2"/>
    <row r="266" s="11" customFormat="1" x14ac:dyDescent="0.2"/>
    <row r="267" s="11" customFormat="1" x14ac:dyDescent="0.2"/>
    <row r="268" s="11" customFormat="1" x14ac:dyDescent="0.2"/>
    <row r="269" s="11" customFormat="1" x14ac:dyDescent="0.2"/>
    <row r="270" s="11" customFormat="1" x14ac:dyDescent="0.2"/>
    <row r="271" s="11" customFormat="1" x14ac:dyDescent="0.2"/>
    <row r="272" s="11" customFormat="1" x14ac:dyDescent="0.2"/>
    <row r="273" s="11" customFormat="1" x14ac:dyDescent="0.2"/>
    <row r="274" s="11" customFormat="1" x14ac:dyDescent="0.2"/>
    <row r="275" s="11" customFormat="1" x14ac:dyDescent="0.2"/>
    <row r="276" s="11" customFormat="1" x14ac:dyDescent="0.2"/>
    <row r="277" s="11" customFormat="1" x14ac:dyDescent="0.2"/>
    <row r="278" s="11" customFormat="1" x14ac:dyDescent="0.2"/>
    <row r="279" s="11" customFormat="1" x14ac:dyDescent="0.2"/>
    <row r="280" s="11" customFormat="1" x14ac:dyDescent="0.2"/>
    <row r="281" s="11" customFormat="1" x14ac:dyDescent="0.2"/>
    <row r="282" s="11" customFormat="1" x14ac:dyDescent="0.2"/>
    <row r="283" s="11" customFormat="1" x14ac:dyDescent="0.2"/>
    <row r="284" s="11" customFormat="1" x14ac:dyDescent="0.2"/>
    <row r="285" s="11" customFormat="1" x14ac:dyDescent="0.2"/>
    <row r="286" s="11" customFormat="1" x14ac:dyDescent="0.2"/>
    <row r="287" s="11" customFormat="1" x14ac:dyDescent="0.2"/>
    <row r="288" s="11" customFormat="1" x14ac:dyDescent="0.2"/>
    <row r="289" s="11" customFormat="1" x14ac:dyDescent="0.2"/>
    <row r="290" s="11" customFormat="1" x14ac:dyDescent="0.2"/>
    <row r="291" s="11" customFormat="1" x14ac:dyDescent="0.2"/>
    <row r="292" s="11" customFormat="1" x14ac:dyDescent="0.2"/>
    <row r="293" s="11" customFormat="1" x14ac:dyDescent="0.2"/>
    <row r="294" s="11" customFormat="1" x14ac:dyDescent="0.2"/>
    <row r="295" s="11" customFormat="1" x14ac:dyDescent="0.2"/>
    <row r="296" s="11" customFormat="1" x14ac:dyDescent="0.2"/>
    <row r="297" s="11" customFormat="1" x14ac:dyDescent="0.2"/>
    <row r="298" s="11" customFormat="1" x14ac:dyDescent="0.2"/>
    <row r="299" s="11" customFormat="1" x14ac:dyDescent="0.2"/>
    <row r="300" s="11" customFormat="1" x14ac:dyDescent="0.2"/>
    <row r="301" s="11" customFormat="1" x14ac:dyDescent="0.2"/>
    <row r="302" s="11" customFormat="1" x14ac:dyDescent="0.2"/>
    <row r="303" s="11" customFormat="1" x14ac:dyDescent="0.2"/>
    <row r="304" s="11" customFormat="1" x14ac:dyDescent="0.2"/>
    <row r="305" s="11" customFormat="1" x14ac:dyDescent="0.2"/>
    <row r="306" s="11" customFormat="1" x14ac:dyDescent="0.2"/>
    <row r="307" s="11" customFormat="1" x14ac:dyDescent="0.2"/>
    <row r="308" s="11" customFormat="1" x14ac:dyDescent="0.2"/>
    <row r="309" s="11" customFormat="1" x14ac:dyDescent="0.2"/>
    <row r="310" s="11" customFormat="1" x14ac:dyDescent="0.2"/>
    <row r="311" s="11" customFormat="1" x14ac:dyDescent="0.2"/>
    <row r="312" s="11" customFormat="1" x14ac:dyDescent="0.2"/>
    <row r="313" s="11" customFormat="1" x14ac:dyDescent="0.2"/>
    <row r="314" s="11" customFormat="1" x14ac:dyDescent="0.2"/>
    <row r="315" s="11" customFormat="1" x14ac:dyDescent="0.2"/>
    <row r="316" s="11" customFormat="1" x14ac:dyDescent="0.2"/>
    <row r="317" s="11" customFormat="1" x14ac:dyDescent="0.2"/>
    <row r="318" s="11" customFormat="1" x14ac:dyDescent="0.2"/>
    <row r="319" s="11" customFormat="1" x14ac:dyDescent="0.2"/>
    <row r="320" s="11" customFormat="1" x14ac:dyDescent="0.2"/>
    <row r="321" s="11" customFormat="1" x14ac:dyDescent="0.2"/>
    <row r="322" s="11" customFormat="1" x14ac:dyDescent="0.2"/>
    <row r="323" s="11" customFormat="1" x14ac:dyDescent="0.2"/>
    <row r="324" s="11" customFormat="1" x14ac:dyDescent="0.2"/>
    <row r="325" s="11" customFormat="1" x14ac:dyDescent="0.2"/>
    <row r="326" s="11" customFormat="1" x14ac:dyDescent="0.2"/>
    <row r="327" s="11" customFormat="1" x14ac:dyDescent="0.2"/>
    <row r="328" s="11" customFormat="1" x14ac:dyDescent="0.2"/>
    <row r="329" s="11" customFormat="1" x14ac:dyDescent="0.2"/>
    <row r="330" s="11" customFormat="1" x14ac:dyDescent="0.2"/>
    <row r="331" s="11" customFormat="1" x14ac:dyDescent="0.2"/>
    <row r="332" s="11" customFormat="1" x14ac:dyDescent="0.2"/>
    <row r="333" s="11" customFormat="1" x14ac:dyDescent="0.2"/>
    <row r="334" s="11" customFormat="1" x14ac:dyDescent="0.2"/>
    <row r="335" s="11" customFormat="1" x14ac:dyDescent="0.2"/>
    <row r="336" s="11" customFormat="1" x14ac:dyDescent="0.2"/>
    <row r="337" s="11" customFormat="1" x14ac:dyDescent="0.2"/>
    <row r="338" s="11" customFormat="1" x14ac:dyDescent="0.2"/>
    <row r="339" s="11" customFormat="1" x14ac:dyDescent="0.2"/>
    <row r="340" s="11" customFormat="1" x14ac:dyDescent="0.2"/>
  </sheetData>
  <mergeCells count="6">
    <mergeCell ref="A1:K1"/>
    <mergeCell ref="A2:K2"/>
    <mergeCell ref="A3:K3"/>
    <mergeCell ref="A4:K4"/>
    <mergeCell ref="C7:G7"/>
    <mergeCell ref="I7:K7"/>
  </mergeCells>
  <pageMargins left="0.5" right="0.25" top="0.5" bottom="0.5" header="0.5" footer="0.5"/>
  <pageSetup scale="85" orientation="landscape" r:id="rId1"/>
  <headerFooter alignWithMargins="0"/>
  <rowBreaks count="3" manualBreakCount="3">
    <brk id="38" max="16383" man="1"/>
    <brk id="85" max="16383" man="1"/>
    <brk id="1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2B5F-4924-41AE-941D-0140D8E8016A}">
  <sheetPr>
    <tabColor rgb="FF92D050"/>
    <pageSetUpPr fitToPage="1"/>
  </sheetPr>
  <dimension ref="A1:Q80"/>
  <sheetViews>
    <sheetView workbookViewId="0">
      <selection activeCell="J20" sqref="J20"/>
    </sheetView>
  </sheetViews>
  <sheetFormatPr defaultRowHeight="12.75" x14ac:dyDescent="0.2"/>
  <cols>
    <col min="1" max="2" width="3.5703125" style="11" customWidth="1"/>
    <col min="3" max="3" width="77.7109375" style="11" customWidth="1"/>
    <col min="4" max="4" width="1.7109375" style="11" customWidth="1"/>
    <col min="5" max="5" width="14.7109375" style="11" customWidth="1"/>
    <col min="6" max="6" width="1.7109375" style="11" customWidth="1"/>
    <col min="7" max="7" width="14.7109375" style="11" customWidth="1"/>
    <col min="8" max="8" width="1.7109375" style="11" customWidth="1"/>
    <col min="9" max="9" width="14.7109375" style="11" customWidth="1"/>
    <col min="10" max="10" width="5.7109375" style="11" customWidth="1"/>
    <col min="11" max="11" width="14.7109375" style="11" customWidth="1"/>
    <col min="12" max="12" width="1.7109375" style="11" customWidth="1"/>
    <col min="13" max="13" width="14.7109375" style="11" customWidth="1"/>
    <col min="14" max="14" width="15.28515625" style="11" customWidth="1"/>
    <col min="15" max="15" width="13.7109375" style="11" customWidth="1"/>
    <col min="16" max="16" width="3" style="11" customWidth="1"/>
    <col min="17" max="17" width="13.7109375" style="11" customWidth="1"/>
    <col min="18" max="16384" width="9.140625" style="11"/>
  </cols>
  <sheetData>
    <row r="1" spans="1:17" x14ac:dyDescent="0.2">
      <c r="A1" s="99" t="s">
        <v>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7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7" x14ac:dyDescent="0.2">
      <c r="A3" s="99" t="s">
        <v>28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7" x14ac:dyDescent="0.2">
      <c r="A4" s="99" t="s">
        <v>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7" x14ac:dyDescent="0.2">
      <c r="C5" s="35"/>
      <c r="G5" s="34"/>
      <c r="I5" s="34"/>
      <c r="M5" s="56"/>
      <c r="P5" s="34"/>
      <c r="Q5" s="34"/>
    </row>
    <row r="6" spans="1:17" x14ac:dyDescent="0.2">
      <c r="C6" s="12"/>
      <c r="E6" s="34"/>
      <c r="K6" s="12"/>
      <c r="L6" s="12"/>
      <c r="M6" s="12"/>
      <c r="P6" s="34"/>
      <c r="Q6" s="34"/>
    </row>
    <row r="7" spans="1:17" x14ac:dyDescent="0.2">
      <c r="C7" s="12"/>
      <c r="E7" s="100" t="s">
        <v>26</v>
      </c>
      <c r="F7" s="100"/>
      <c r="G7" s="100"/>
      <c r="H7" s="100"/>
      <c r="I7" s="100"/>
      <c r="J7" s="34"/>
      <c r="K7" s="100" t="s">
        <v>123</v>
      </c>
      <c r="L7" s="100"/>
      <c r="M7" s="100"/>
      <c r="P7" s="34"/>
      <c r="Q7" s="34"/>
    </row>
    <row r="8" spans="1:17" x14ac:dyDescent="0.2">
      <c r="C8" s="12"/>
      <c r="E8" s="34"/>
      <c r="F8" s="34"/>
      <c r="G8" s="34"/>
      <c r="H8" s="34"/>
      <c r="I8" s="34"/>
      <c r="J8" s="34"/>
      <c r="P8" s="34"/>
      <c r="Q8" s="34"/>
    </row>
    <row r="9" spans="1:17" x14ac:dyDescent="0.2">
      <c r="C9" s="12"/>
      <c r="E9" s="34" t="s">
        <v>124</v>
      </c>
      <c r="F9" s="34"/>
      <c r="G9" s="34" t="s">
        <v>115</v>
      </c>
      <c r="H9" s="34"/>
      <c r="I9" s="34" t="s">
        <v>124</v>
      </c>
      <c r="J9" s="34"/>
      <c r="K9" s="34" t="s">
        <v>124</v>
      </c>
      <c r="L9" s="34"/>
      <c r="M9" s="34" t="s">
        <v>124</v>
      </c>
      <c r="P9" s="34"/>
      <c r="Q9" s="34"/>
    </row>
    <row r="10" spans="1:17" x14ac:dyDescent="0.2">
      <c r="E10" s="37">
        <v>2020</v>
      </c>
      <c r="F10" s="34"/>
      <c r="G10" s="37">
        <v>2020</v>
      </c>
      <c r="H10" s="34"/>
      <c r="I10" s="37">
        <v>2019</v>
      </c>
      <c r="J10" s="34"/>
      <c r="K10" s="37">
        <v>2020</v>
      </c>
      <c r="L10" s="34"/>
      <c r="M10" s="37">
        <v>2019</v>
      </c>
      <c r="P10" s="34"/>
      <c r="Q10" s="34"/>
    </row>
    <row r="11" spans="1:17" ht="6" customHeight="1" x14ac:dyDescent="0.2">
      <c r="C11" s="60"/>
    </row>
    <row r="12" spans="1:17" x14ac:dyDescent="0.2">
      <c r="A12" s="61" t="s">
        <v>71</v>
      </c>
      <c r="B12" s="61"/>
      <c r="C12" s="61"/>
      <c r="K12" s="12"/>
    </row>
    <row r="13" spans="1:17" s="62" customFormat="1" x14ac:dyDescent="0.2">
      <c r="B13" s="62" t="s">
        <v>127</v>
      </c>
      <c r="E13" s="22">
        <v>-8309</v>
      </c>
      <c r="F13" s="22"/>
      <c r="G13" s="22">
        <v>-3985</v>
      </c>
      <c r="H13" s="22"/>
      <c r="I13" s="22">
        <v>2458</v>
      </c>
      <c r="J13" s="22"/>
      <c r="K13" s="22">
        <v>-19277</v>
      </c>
      <c r="L13" s="11"/>
      <c r="M13" s="22">
        <v>-16044</v>
      </c>
      <c r="N13" s="11"/>
      <c r="O13" s="11"/>
    </row>
    <row r="14" spans="1:17" s="62" customFormat="1" ht="6" customHeight="1" x14ac:dyDescent="0.2">
      <c r="E14" s="23"/>
      <c r="F14" s="23"/>
      <c r="G14" s="23"/>
      <c r="H14" s="23"/>
      <c r="I14" s="23"/>
      <c r="J14" s="23"/>
      <c r="K14" s="23"/>
      <c r="L14" s="11"/>
      <c r="M14" s="23"/>
      <c r="N14" s="11"/>
      <c r="O14" s="11"/>
    </row>
    <row r="15" spans="1:17" ht="12.75" customHeight="1" x14ac:dyDescent="0.2">
      <c r="B15" s="103" t="s">
        <v>111</v>
      </c>
      <c r="C15" s="103"/>
      <c r="E15" s="25"/>
      <c r="F15" s="49"/>
      <c r="G15" s="49"/>
      <c r="H15" s="49"/>
      <c r="I15" s="49"/>
      <c r="J15" s="49"/>
      <c r="K15" s="25"/>
      <c r="M15" s="49"/>
      <c r="P15" s="62"/>
      <c r="Q15" s="62"/>
    </row>
    <row r="16" spans="1:17" x14ac:dyDescent="0.2">
      <c r="B16" s="63"/>
      <c r="C16" s="63" t="s">
        <v>40</v>
      </c>
      <c r="E16" s="25">
        <v>6010</v>
      </c>
      <c r="F16" s="49"/>
      <c r="G16" s="49">
        <v>5986</v>
      </c>
      <c r="H16" s="49"/>
      <c r="I16" s="49">
        <v>5616</v>
      </c>
      <c r="J16" s="49"/>
      <c r="K16" s="25">
        <v>23170</v>
      </c>
      <c r="M16" s="49">
        <v>20065</v>
      </c>
      <c r="N16" s="49"/>
      <c r="P16" s="62"/>
      <c r="Q16" s="62"/>
    </row>
    <row r="17" spans="2:17" x14ac:dyDescent="0.2">
      <c r="B17" s="63"/>
      <c r="C17" s="63" t="s">
        <v>39</v>
      </c>
      <c r="E17" s="25">
        <v>3479</v>
      </c>
      <c r="F17" s="49"/>
      <c r="G17" s="49">
        <v>1923</v>
      </c>
      <c r="H17" s="49"/>
      <c r="I17" s="49">
        <v>3315</v>
      </c>
      <c r="J17" s="49"/>
      <c r="K17" s="25">
        <v>15717</v>
      </c>
      <c r="M17" s="49">
        <v>13778</v>
      </c>
      <c r="P17" s="62"/>
      <c r="Q17" s="62"/>
    </row>
    <row r="18" spans="2:17" x14ac:dyDescent="0.2">
      <c r="B18" s="63"/>
      <c r="C18" s="63" t="s">
        <v>128</v>
      </c>
      <c r="E18" s="25">
        <v>327</v>
      </c>
      <c r="F18" s="49"/>
      <c r="G18" s="49">
        <v>27</v>
      </c>
      <c r="H18" s="49"/>
      <c r="I18" s="49">
        <v>79</v>
      </c>
      <c r="J18" s="49"/>
      <c r="K18" s="25">
        <v>214</v>
      </c>
      <c r="M18" s="49">
        <v>-25</v>
      </c>
      <c r="P18" s="62"/>
      <c r="Q18" s="62"/>
    </row>
    <row r="19" spans="2:17" x14ac:dyDescent="0.2">
      <c r="B19" s="63"/>
      <c r="C19" s="63" t="s">
        <v>52</v>
      </c>
      <c r="E19" s="25">
        <v>-14</v>
      </c>
      <c r="F19" s="49"/>
      <c r="G19" s="49">
        <v>-95</v>
      </c>
      <c r="H19" s="49"/>
      <c r="I19" s="49">
        <v>300</v>
      </c>
      <c r="J19" s="49"/>
      <c r="K19" s="25">
        <v>-94</v>
      </c>
      <c r="M19" s="49">
        <v>270</v>
      </c>
      <c r="P19" s="62"/>
      <c r="Q19" s="62"/>
    </row>
    <row r="20" spans="2:17" x14ac:dyDescent="0.2">
      <c r="B20" s="63"/>
      <c r="C20" s="63" t="s">
        <v>142</v>
      </c>
      <c r="E20" s="25">
        <v>7</v>
      </c>
      <c r="F20" s="49"/>
      <c r="G20" s="49">
        <v>-1</v>
      </c>
      <c r="H20" s="49"/>
      <c r="I20" s="49">
        <v>0</v>
      </c>
      <c r="J20" s="49"/>
      <c r="K20" s="25">
        <v>6</v>
      </c>
      <c r="M20" s="49">
        <v>-56</v>
      </c>
      <c r="P20" s="62"/>
      <c r="Q20" s="62"/>
    </row>
    <row r="21" spans="2:17" x14ac:dyDescent="0.2">
      <c r="B21" s="63"/>
      <c r="C21" s="63" t="s">
        <v>129</v>
      </c>
      <c r="E21" s="25">
        <v>325</v>
      </c>
      <c r="F21" s="49"/>
      <c r="G21" s="49">
        <v>163</v>
      </c>
      <c r="H21" s="49"/>
      <c r="I21" s="49">
        <v>519</v>
      </c>
      <c r="J21" s="49"/>
      <c r="K21" s="25">
        <v>801</v>
      </c>
      <c r="M21" s="49">
        <v>1793</v>
      </c>
      <c r="P21" s="62"/>
      <c r="Q21" s="62"/>
    </row>
    <row r="22" spans="2:17" x14ac:dyDescent="0.2">
      <c r="B22" s="63"/>
      <c r="C22" s="63" t="s">
        <v>74</v>
      </c>
      <c r="E22" s="25">
        <v>519</v>
      </c>
      <c r="F22" s="49"/>
      <c r="G22" s="49">
        <v>87</v>
      </c>
      <c r="H22" s="49"/>
      <c r="I22" s="49">
        <v>1</v>
      </c>
      <c r="J22" s="49"/>
      <c r="K22" s="25">
        <v>606</v>
      </c>
      <c r="M22" s="49">
        <v>30</v>
      </c>
      <c r="P22" s="62"/>
      <c r="Q22" s="62"/>
    </row>
    <row r="23" spans="2:17" x14ac:dyDescent="0.2">
      <c r="B23" s="63"/>
      <c r="C23" s="97" t="s">
        <v>130</v>
      </c>
      <c r="E23" s="25">
        <v>-3</v>
      </c>
      <c r="F23" s="49"/>
      <c r="G23" s="49">
        <v>0</v>
      </c>
      <c r="H23" s="49"/>
      <c r="I23" s="49">
        <v>9</v>
      </c>
      <c r="J23" s="49"/>
      <c r="K23" s="25">
        <v>-3</v>
      </c>
      <c r="M23" s="49">
        <v>9</v>
      </c>
      <c r="P23" s="62"/>
      <c r="Q23" s="62"/>
    </row>
    <row r="24" spans="2:17" x14ac:dyDescent="0.2">
      <c r="B24" s="63"/>
      <c r="C24" s="63" t="s">
        <v>117</v>
      </c>
      <c r="E24" s="25">
        <v>1070</v>
      </c>
      <c r="F24" s="49"/>
      <c r="G24" s="49">
        <v>868</v>
      </c>
      <c r="H24" s="49"/>
      <c r="I24" s="49">
        <v>0</v>
      </c>
      <c r="J24" s="49"/>
      <c r="K24" s="25">
        <v>1938</v>
      </c>
      <c r="M24" s="49">
        <v>0</v>
      </c>
      <c r="P24" s="62"/>
      <c r="Q24" s="62"/>
    </row>
    <row r="25" spans="2:17" x14ac:dyDescent="0.2">
      <c r="B25" s="63"/>
      <c r="C25" s="63" t="s">
        <v>41</v>
      </c>
      <c r="E25" s="25"/>
      <c r="F25" s="49"/>
      <c r="G25" s="49"/>
      <c r="H25" s="49"/>
      <c r="I25" s="49"/>
      <c r="J25" s="49"/>
      <c r="K25" s="25"/>
      <c r="M25" s="49"/>
      <c r="P25" s="62"/>
      <c r="Q25" s="62"/>
    </row>
    <row r="26" spans="2:17" x14ac:dyDescent="0.2">
      <c r="B26" s="63"/>
      <c r="C26" s="63" t="s">
        <v>45</v>
      </c>
      <c r="E26" s="25">
        <v>10221</v>
      </c>
      <c r="F26" s="49"/>
      <c r="G26" s="49">
        <v>2862</v>
      </c>
      <c r="H26" s="49"/>
      <c r="I26" s="49">
        <v>823</v>
      </c>
      <c r="J26" s="49"/>
      <c r="K26" s="25">
        <v>2000</v>
      </c>
      <c r="M26" s="49">
        <v>-10228</v>
      </c>
      <c r="P26" s="62"/>
      <c r="Q26" s="62"/>
    </row>
    <row r="27" spans="2:17" x14ac:dyDescent="0.2">
      <c r="B27" s="63"/>
      <c r="C27" s="63" t="s">
        <v>8</v>
      </c>
      <c r="E27" s="25">
        <v>-3038</v>
      </c>
      <c r="F27" s="49"/>
      <c r="G27" s="49">
        <v>-2232</v>
      </c>
      <c r="H27" s="49"/>
      <c r="I27" s="49">
        <v>-324</v>
      </c>
      <c r="J27" s="49"/>
      <c r="K27" s="25">
        <v>-5717</v>
      </c>
      <c r="M27" s="49">
        <v>-1101</v>
      </c>
      <c r="P27" s="62"/>
      <c r="Q27" s="62"/>
    </row>
    <row r="28" spans="2:17" x14ac:dyDescent="0.2">
      <c r="B28" s="63"/>
      <c r="C28" s="63" t="s">
        <v>7</v>
      </c>
      <c r="E28" s="25">
        <v>16</v>
      </c>
      <c r="F28" s="49"/>
      <c r="G28" s="49">
        <v>-10</v>
      </c>
      <c r="H28" s="49"/>
      <c r="I28" s="49">
        <v>-3</v>
      </c>
      <c r="J28" s="49"/>
      <c r="K28" s="25">
        <v>19</v>
      </c>
      <c r="M28" s="49">
        <v>40</v>
      </c>
      <c r="P28" s="62"/>
      <c r="Q28" s="62"/>
    </row>
    <row r="29" spans="2:17" x14ac:dyDescent="0.2">
      <c r="B29" s="63"/>
      <c r="C29" s="63" t="s">
        <v>46</v>
      </c>
      <c r="E29" s="25">
        <v>258</v>
      </c>
      <c r="F29" s="49"/>
      <c r="G29" s="49">
        <v>757</v>
      </c>
      <c r="H29" s="49"/>
      <c r="I29" s="49">
        <v>-1547</v>
      </c>
      <c r="J29" s="49"/>
      <c r="K29" s="25">
        <v>2762</v>
      </c>
      <c r="M29" s="49">
        <v>-4188</v>
      </c>
      <c r="P29" s="62"/>
      <c r="Q29" s="62"/>
    </row>
    <row r="30" spans="2:17" x14ac:dyDescent="0.2">
      <c r="B30" s="63"/>
      <c r="C30" s="63" t="s">
        <v>92</v>
      </c>
      <c r="E30" s="25">
        <v>-9228</v>
      </c>
      <c r="F30" s="49"/>
      <c r="G30" s="49">
        <v>1222</v>
      </c>
      <c r="H30" s="49"/>
      <c r="I30" s="49">
        <v>-2383</v>
      </c>
      <c r="J30" s="49"/>
      <c r="K30" s="25">
        <v>-1069</v>
      </c>
      <c r="M30" s="49">
        <v>1292</v>
      </c>
      <c r="P30" s="62"/>
      <c r="Q30" s="62"/>
    </row>
    <row r="31" spans="2:17" x14ac:dyDescent="0.2">
      <c r="B31" s="63"/>
      <c r="C31" s="63" t="s">
        <v>47</v>
      </c>
      <c r="E31" s="25">
        <v>126</v>
      </c>
      <c r="F31" s="49"/>
      <c r="G31" s="49">
        <v>-172</v>
      </c>
      <c r="H31" s="49"/>
      <c r="I31" s="49">
        <v>-232</v>
      </c>
      <c r="J31" s="49"/>
      <c r="K31" s="25">
        <v>17</v>
      </c>
      <c r="M31" s="49">
        <v>-789</v>
      </c>
      <c r="P31" s="62"/>
      <c r="Q31" s="62"/>
    </row>
    <row r="32" spans="2:17" x14ac:dyDescent="0.2">
      <c r="B32" s="63"/>
      <c r="C32" s="63" t="s">
        <v>55</v>
      </c>
      <c r="E32" s="25">
        <v>86</v>
      </c>
      <c r="F32" s="49"/>
      <c r="G32" s="49">
        <v>-17</v>
      </c>
      <c r="H32" s="49"/>
      <c r="I32" s="49">
        <v>-143</v>
      </c>
      <c r="J32" s="49"/>
      <c r="K32" s="25">
        <v>71</v>
      </c>
      <c r="M32" s="49">
        <v>61</v>
      </c>
      <c r="P32" s="62"/>
      <c r="Q32" s="62"/>
    </row>
    <row r="33" spans="1:17" x14ac:dyDescent="0.2">
      <c r="B33" s="63"/>
      <c r="C33" s="63" t="s">
        <v>110</v>
      </c>
      <c r="E33" s="25">
        <v>0</v>
      </c>
      <c r="F33" s="49"/>
      <c r="G33" s="49">
        <v>0</v>
      </c>
      <c r="H33" s="49"/>
      <c r="I33" s="49">
        <v>0</v>
      </c>
      <c r="J33" s="49"/>
      <c r="K33" s="25">
        <v>0</v>
      </c>
      <c r="M33" s="49">
        <v>-3040</v>
      </c>
      <c r="P33" s="62"/>
      <c r="Q33" s="62"/>
    </row>
    <row r="34" spans="1:17" x14ac:dyDescent="0.2">
      <c r="B34" s="63"/>
      <c r="C34" s="63" t="s">
        <v>48</v>
      </c>
      <c r="E34" s="25">
        <v>-99</v>
      </c>
      <c r="F34" s="49"/>
      <c r="G34" s="49">
        <v>276</v>
      </c>
      <c r="H34" s="49"/>
      <c r="I34" s="49">
        <v>15</v>
      </c>
      <c r="J34" s="49"/>
      <c r="K34" s="25">
        <v>167</v>
      </c>
      <c r="M34" s="49">
        <v>-121</v>
      </c>
      <c r="P34" s="62"/>
      <c r="Q34" s="62"/>
    </row>
    <row r="35" spans="1:17" x14ac:dyDescent="0.2">
      <c r="B35" s="63" t="s">
        <v>143</v>
      </c>
      <c r="C35" s="63"/>
      <c r="E35" s="96">
        <f>SUM(E13:E34)</f>
        <v>1753</v>
      </c>
      <c r="F35" s="49"/>
      <c r="G35" s="64">
        <f>SUM(G13:G34)</f>
        <v>7659</v>
      </c>
      <c r="H35" s="49"/>
      <c r="I35" s="64">
        <f>SUM(I13:I34)</f>
        <v>8503</v>
      </c>
      <c r="J35" s="49"/>
      <c r="K35" s="96">
        <f>SUM(K13:K34)</f>
        <v>21328</v>
      </c>
      <c r="M35" s="64">
        <f>SUM(M13:M34)</f>
        <v>1746</v>
      </c>
      <c r="O35" s="49"/>
      <c r="P35" s="62"/>
      <c r="Q35" s="62"/>
    </row>
    <row r="36" spans="1:17" ht="7.5" customHeight="1" x14ac:dyDescent="0.2">
      <c r="B36" s="63"/>
      <c r="C36" s="63"/>
      <c r="E36" s="25"/>
      <c r="F36" s="49"/>
      <c r="G36" s="49"/>
      <c r="H36" s="49"/>
      <c r="I36" s="49"/>
      <c r="J36" s="49"/>
      <c r="K36" s="25"/>
      <c r="M36" s="49"/>
      <c r="P36" s="62"/>
      <c r="Q36" s="62"/>
    </row>
    <row r="37" spans="1:17" x14ac:dyDescent="0.2">
      <c r="A37" s="61" t="s">
        <v>72</v>
      </c>
      <c r="B37" s="61"/>
      <c r="C37" s="61"/>
      <c r="E37" s="25"/>
      <c r="F37" s="49"/>
      <c r="G37" s="49"/>
      <c r="H37" s="49"/>
      <c r="I37" s="49"/>
      <c r="J37" s="49"/>
      <c r="K37" s="25"/>
      <c r="M37" s="49"/>
      <c r="P37" s="62"/>
      <c r="Q37" s="62"/>
    </row>
    <row r="38" spans="1:17" x14ac:dyDescent="0.2">
      <c r="A38" s="61"/>
      <c r="B38" s="61"/>
      <c r="C38" s="63" t="s">
        <v>78</v>
      </c>
      <c r="E38" s="25">
        <v>-36064</v>
      </c>
      <c r="F38" s="49"/>
      <c r="G38" s="49">
        <v>-52690</v>
      </c>
      <c r="H38" s="49"/>
      <c r="I38" s="49">
        <v>0</v>
      </c>
      <c r="J38" s="49"/>
      <c r="K38" s="25">
        <v>-88754</v>
      </c>
      <c r="M38" s="49">
        <v>-10279</v>
      </c>
      <c r="P38" s="62"/>
      <c r="Q38" s="62"/>
    </row>
    <row r="39" spans="1:17" x14ac:dyDescent="0.2">
      <c r="C39" s="63" t="s">
        <v>93</v>
      </c>
      <c r="E39" s="25">
        <v>8272</v>
      </c>
      <c r="F39" s="49"/>
      <c r="G39" s="49">
        <v>2900</v>
      </c>
      <c r="H39" s="49"/>
      <c r="I39" s="49">
        <v>3211</v>
      </c>
      <c r="J39" s="49"/>
      <c r="K39" s="25">
        <v>11172</v>
      </c>
      <c r="M39" s="49">
        <v>35364</v>
      </c>
      <c r="P39" s="62"/>
      <c r="Q39" s="62"/>
    </row>
    <row r="40" spans="1:17" x14ac:dyDescent="0.2">
      <c r="C40" s="63" t="s">
        <v>44</v>
      </c>
      <c r="E40" s="25">
        <v>-2957</v>
      </c>
      <c r="F40" s="49"/>
      <c r="G40" s="49">
        <v>-7180</v>
      </c>
      <c r="H40" s="49"/>
      <c r="I40" s="49">
        <v>-10480</v>
      </c>
      <c r="J40" s="49"/>
      <c r="K40" s="25">
        <v>-25085</v>
      </c>
      <c r="M40" s="49">
        <v>-34704</v>
      </c>
      <c r="P40" s="62"/>
      <c r="Q40" s="62"/>
    </row>
    <row r="41" spans="1:17" x14ac:dyDescent="0.2">
      <c r="C41" s="63" t="s">
        <v>100</v>
      </c>
      <c r="E41" s="25">
        <v>1</v>
      </c>
      <c r="F41" s="49"/>
      <c r="G41" s="49">
        <v>1</v>
      </c>
      <c r="H41" s="49"/>
      <c r="I41" s="49">
        <v>0</v>
      </c>
      <c r="J41" s="49"/>
      <c r="K41" s="25">
        <v>2</v>
      </c>
      <c r="M41" s="49">
        <v>51</v>
      </c>
      <c r="P41" s="62"/>
      <c r="Q41" s="62"/>
    </row>
    <row r="42" spans="1:17" x14ac:dyDescent="0.2">
      <c r="B42" s="63" t="s">
        <v>131</v>
      </c>
      <c r="C42" s="63"/>
      <c r="E42" s="96">
        <f>SUM(E38:E41)</f>
        <v>-30748</v>
      </c>
      <c r="F42" s="49"/>
      <c r="G42" s="64">
        <f>SUM(G38:G41)</f>
        <v>-56969</v>
      </c>
      <c r="H42" s="49"/>
      <c r="I42" s="64">
        <f>SUM(I38:I41)</f>
        <v>-7269</v>
      </c>
      <c r="J42" s="49"/>
      <c r="K42" s="96">
        <f>SUM(K38:K41)</f>
        <v>-102665</v>
      </c>
      <c r="M42" s="64">
        <f>SUM(M38:M41)</f>
        <v>-9568</v>
      </c>
      <c r="P42" s="62"/>
      <c r="Q42" s="62"/>
    </row>
    <row r="43" spans="1:17" ht="7.5" customHeight="1" x14ac:dyDescent="0.2">
      <c r="B43" s="63"/>
      <c r="C43" s="63"/>
      <c r="E43" s="25"/>
      <c r="F43" s="49"/>
      <c r="G43" s="49"/>
      <c r="H43" s="49"/>
      <c r="I43" s="49"/>
      <c r="J43" s="49"/>
      <c r="K43" s="25"/>
      <c r="M43" s="49"/>
      <c r="P43" s="62"/>
      <c r="Q43" s="62"/>
    </row>
    <row r="44" spans="1:17" x14ac:dyDescent="0.2">
      <c r="A44" s="61" t="s">
        <v>73</v>
      </c>
      <c r="B44" s="63"/>
      <c r="C44" s="63"/>
      <c r="E44" s="25"/>
      <c r="F44" s="49"/>
      <c r="G44" s="49"/>
      <c r="H44" s="49"/>
      <c r="I44" s="49"/>
      <c r="J44" s="49"/>
      <c r="K44" s="25"/>
      <c r="M44" s="49"/>
      <c r="P44" s="62"/>
      <c r="Q44" s="62"/>
    </row>
    <row r="45" spans="1:17" x14ac:dyDescent="0.2">
      <c r="A45" s="61"/>
      <c r="B45" s="63"/>
      <c r="C45" s="63" t="s">
        <v>120</v>
      </c>
      <c r="E45" s="25">
        <v>0</v>
      </c>
      <c r="F45" s="49"/>
      <c r="G45" s="49">
        <v>121600</v>
      </c>
      <c r="H45" s="49"/>
      <c r="I45" s="49">
        <v>0</v>
      </c>
      <c r="J45" s="49"/>
      <c r="K45" s="25">
        <v>121600</v>
      </c>
      <c r="M45" s="49">
        <v>0</v>
      </c>
      <c r="P45" s="62"/>
      <c r="Q45" s="62"/>
    </row>
    <row r="46" spans="1:17" x14ac:dyDescent="0.2">
      <c r="A46" s="61"/>
      <c r="B46" s="63"/>
      <c r="C46" s="63" t="s">
        <v>118</v>
      </c>
      <c r="E46" s="25">
        <v>0</v>
      </c>
      <c r="F46" s="49"/>
      <c r="G46" s="49">
        <v>-16413</v>
      </c>
      <c r="H46" s="49"/>
      <c r="I46" s="49">
        <v>0</v>
      </c>
      <c r="J46" s="49"/>
      <c r="K46" s="25">
        <v>-16413</v>
      </c>
      <c r="M46" s="49">
        <v>0</v>
      </c>
      <c r="P46" s="62"/>
      <c r="Q46" s="62"/>
    </row>
    <row r="47" spans="1:17" x14ac:dyDescent="0.2">
      <c r="A47" s="61"/>
      <c r="B47" s="63"/>
      <c r="C47" s="63" t="s">
        <v>121</v>
      </c>
      <c r="E47" s="25">
        <v>-75</v>
      </c>
      <c r="F47" s="49"/>
      <c r="G47" s="49">
        <v>-784</v>
      </c>
      <c r="H47" s="49"/>
      <c r="I47" s="49">
        <v>0</v>
      </c>
      <c r="J47" s="49"/>
      <c r="K47" s="25">
        <v>-859</v>
      </c>
      <c r="M47" s="49">
        <v>0</v>
      </c>
      <c r="P47" s="62"/>
      <c r="Q47" s="62"/>
    </row>
    <row r="48" spans="1:17" x14ac:dyDescent="0.2">
      <c r="A48" s="61"/>
      <c r="B48" s="63"/>
      <c r="C48" s="63" t="s">
        <v>87</v>
      </c>
      <c r="E48" s="25">
        <v>-891</v>
      </c>
      <c r="F48" s="49"/>
      <c r="G48" s="49">
        <v>-1041</v>
      </c>
      <c r="H48" s="49"/>
      <c r="I48" s="49">
        <v>-1079</v>
      </c>
      <c r="J48" s="49"/>
      <c r="K48" s="25">
        <v>-4878</v>
      </c>
      <c r="M48" s="49">
        <v>-3607</v>
      </c>
      <c r="P48" s="62"/>
      <c r="Q48" s="62"/>
    </row>
    <row r="49" spans="1:17" x14ac:dyDescent="0.2">
      <c r="A49" s="61"/>
      <c r="B49" s="63"/>
      <c r="C49" s="63" t="s">
        <v>94</v>
      </c>
      <c r="E49" s="70">
        <v>1377</v>
      </c>
      <c r="F49" s="49"/>
      <c r="G49" s="65">
        <v>2598</v>
      </c>
      <c r="H49" s="49"/>
      <c r="I49" s="65">
        <v>3290</v>
      </c>
      <c r="J49" s="49"/>
      <c r="K49" s="70">
        <v>10068</v>
      </c>
      <c r="M49" s="65">
        <v>4406</v>
      </c>
      <c r="P49" s="62"/>
      <c r="Q49" s="62"/>
    </row>
    <row r="50" spans="1:17" x14ac:dyDescent="0.2">
      <c r="B50" s="63" t="s">
        <v>144</v>
      </c>
      <c r="C50" s="63"/>
      <c r="E50" s="70">
        <f>SUM(E45:E49)</f>
        <v>411</v>
      </c>
      <c r="F50" s="49"/>
      <c r="G50" s="70">
        <f>SUM(G45:G49)</f>
        <v>105960</v>
      </c>
      <c r="H50" s="25"/>
      <c r="I50" s="70">
        <f>SUM(I45:I49)</f>
        <v>2211</v>
      </c>
      <c r="J50" s="25"/>
      <c r="K50" s="70">
        <f>SUM(K45:K49)</f>
        <v>109518</v>
      </c>
      <c r="L50" s="12"/>
      <c r="M50" s="70">
        <f>SUM(M45:M49)</f>
        <v>799</v>
      </c>
      <c r="N50" s="12"/>
      <c r="P50" s="62"/>
      <c r="Q50" s="62"/>
    </row>
    <row r="51" spans="1:17" x14ac:dyDescent="0.2">
      <c r="B51" s="63" t="s">
        <v>68</v>
      </c>
      <c r="C51" s="63"/>
      <c r="E51" s="96">
        <v>210</v>
      </c>
      <c r="F51" s="49"/>
      <c r="G51" s="64">
        <v>319</v>
      </c>
      <c r="H51" s="49"/>
      <c r="I51" s="64">
        <v>58</v>
      </c>
      <c r="J51" s="49"/>
      <c r="K51" s="96">
        <v>279</v>
      </c>
      <c r="M51" s="64">
        <v>-25</v>
      </c>
      <c r="P51" s="62"/>
      <c r="Q51" s="62"/>
    </row>
    <row r="52" spans="1:17" x14ac:dyDescent="0.2">
      <c r="A52" s="61" t="s">
        <v>98</v>
      </c>
      <c r="B52" s="63"/>
      <c r="C52" s="63"/>
      <c r="E52" s="25">
        <f>E35+E42+E50+E51</f>
        <v>-28374</v>
      </c>
      <c r="F52" s="49"/>
      <c r="G52" s="49">
        <f>G35+G42+G50+G51</f>
        <v>56969</v>
      </c>
      <c r="H52" s="49"/>
      <c r="I52" s="49">
        <f>I35+I42+I50+I51</f>
        <v>3503</v>
      </c>
      <c r="J52" s="49"/>
      <c r="K52" s="25">
        <f>K35+K42+K50+K51</f>
        <v>28460</v>
      </c>
      <c r="M52" s="49">
        <f>M35+M42+M50+M51</f>
        <v>-7048</v>
      </c>
      <c r="P52" s="62"/>
      <c r="Q52" s="62"/>
    </row>
    <row r="53" spans="1:17" ht="14.25" customHeight="1" x14ac:dyDescent="0.2">
      <c r="A53" s="66" t="s">
        <v>42</v>
      </c>
      <c r="B53" s="66"/>
      <c r="C53" s="67"/>
      <c r="E53" s="25">
        <v>75169</v>
      </c>
      <c r="F53" s="49"/>
      <c r="G53" s="49">
        <v>18200</v>
      </c>
      <c r="H53" s="49"/>
      <c r="I53" s="49">
        <v>14832</v>
      </c>
      <c r="J53" s="49"/>
      <c r="K53" s="25">
        <v>18335</v>
      </c>
      <c r="M53" s="49">
        <v>25383</v>
      </c>
      <c r="P53" s="62"/>
      <c r="Q53" s="62"/>
    </row>
    <row r="54" spans="1:17" ht="13.5" thickBot="1" x14ac:dyDescent="0.25">
      <c r="A54" s="66" t="s">
        <v>43</v>
      </c>
      <c r="B54" s="66"/>
      <c r="C54" s="67"/>
      <c r="E54" s="24">
        <f>E52+E53</f>
        <v>46795</v>
      </c>
      <c r="F54" s="22"/>
      <c r="G54" s="24">
        <f>G52+G53</f>
        <v>75169</v>
      </c>
      <c r="H54" s="22"/>
      <c r="I54" s="24">
        <f>I52+I53</f>
        <v>18335</v>
      </c>
      <c r="J54" s="22"/>
      <c r="K54" s="24">
        <f>K52+K53</f>
        <v>46795</v>
      </c>
      <c r="M54" s="24">
        <f>M52+M53</f>
        <v>18335</v>
      </c>
      <c r="P54" s="68"/>
      <c r="Q54" s="62"/>
    </row>
    <row r="55" spans="1:17" ht="13.5" thickTop="1" x14ac:dyDescent="0.2">
      <c r="E55" s="25"/>
      <c r="F55" s="49"/>
      <c r="G55" s="49"/>
      <c r="H55" s="49"/>
      <c r="I55" s="49"/>
      <c r="J55" s="49"/>
      <c r="K55" s="25"/>
      <c r="M55" s="49"/>
      <c r="P55" s="62"/>
      <c r="Q55" s="62"/>
    </row>
    <row r="56" spans="1:17" x14ac:dyDescent="0.2">
      <c r="E56" s="12"/>
      <c r="K56" s="12"/>
      <c r="P56" s="62"/>
      <c r="Q56" s="62"/>
    </row>
    <row r="57" spans="1:17" x14ac:dyDescent="0.2">
      <c r="P57" s="62"/>
      <c r="Q57" s="62"/>
    </row>
    <row r="58" spans="1:17" x14ac:dyDescent="0.2">
      <c r="P58" s="62"/>
      <c r="Q58" s="62"/>
    </row>
    <row r="59" spans="1:17" x14ac:dyDescent="0.2">
      <c r="E59" s="69"/>
      <c r="P59" s="62"/>
      <c r="Q59" s="62"/>
    </row>
    <row r="60" spans="1:17" x14ac:dyDescent="0.2">
      <c r="P60" s="62"/>
      <c r="Q60" s="62"/>
    </row>
    <row r="61" spans="1:17" x14ac:dyDescent="0.2">
      <c r="P61" s="62"/>
      <c r="Q61" s="62"/>
    </row>
    <row r="62" spans="1:17" x14ac:dyDescent="0.2">
      <c r="P62" s="62"/>
      <c r="Q62" s="62"/>
    </row>
    <row r="63" spans="1:17" x14ac:dyDescent="0.2">
      <c r="P63" s="62"/>
      <c r="Q63" s="62"/>
    </row>
    <row r="64" spans="1:17" x14ac:dyDescent="0.2">
      <c r="P64" s="62"/>
      <c r="Q64" s="62"/>
    </row>
    <row r="65" spans="5:17" x14ac:dyDescent="0.2">
      <c r="P65" s="62"/>
      <c r="Q65" s="62"/>
    </row>
    <row r="66" spans="5:17" x14ac:dyDescent="0.2">
      <c r="P66" s="62"/>
      <c r="Q66" s="62"/>
    </row>
    <row r="67" spans="5:17" x14ac:dyDescent="0.2">
      <c r="P67" s="62"/>
      <c r="Q67" s="62"/>
    </row>
    <row r="68" spans="5:17" x14ac:dyDescent="0.2">
      <c r="M68" s="62"/>
      <c r="P68" s="62"/>
      <c r="Q68" s="62"/>
    </row>
    <row r="69" spans="5:17" x14ac:dyDescent="0.2">
      <c r="E69" s="62"/>
      <c r="F69" s="62"/>
      <c r="G69" s="62"/>
      <c r="H69" s="62"/>
      <c r="I69" s="62"/>
      <c r="J69" s="62"/>
      <c r="K69" s="62"/>
      <c r="L69" s="62"/>
      <c r="M69" s="62"/>
      <c r="P69" s="62"/>
      <c r="Q69" s="62"/>
    </row>
    <row r="70" spans="5:17" x14ac:dyDescent="0.2">
      <c r="E70" s="62"/>
      <c r="F70" s="62"/>
      <c r="G70" s="62"/>
      <c r="H70" s="62"/>
      <c r="I70" s="62"/>
      <c r="J70" s="62"/>
      <c r="K70" s="62"/>
      <c r="L70" s="62"/>
      <c r="M70" s="62"/>
      <c r="P70" s="62"/>
      <c r="Q70" s="62"/>
    </row>
    <row r="71" spans="5:17" x14ac:dyDescent="0.2">
      <c r="E71" s="62"/>
      <c r="F71" s="62"/>
      <c r="G71" s="62"/>
      <c r="H71" s="62"/>
      <c r="I71" s="62"/>
      <c r="J71" s="62"/>
      <c r="K71" s="62"/>
      <c r="L71" s="62"/>
      <c r="M71" s="62"/>
      <c r="P71" s="62"/>
      <c r="Q71" s="62"/>
    </row>
    <row r="72" spans="5:17" x14ac:dyDescent="0.2">
      <c r="E72" s="62"/>
      <c r="F72" s="62"/>
      <c r="G72" s="62"/>
      <c r="H72" s="62"/>
      <c r="I72" s="62"/>
      <c r="J72" s="62"/>
      <c r="K72" s="62"/>
      <c r="L72" s="62"/>
      <c r="M72" s="62"/>
      <c r="P72" s="62"/>
      <c r="Q72" s="62"/>
    </row>
    <row r="73" spans="5:17" x14ac:dyDescent="0.2">
      <c r="E73" s="62"/>
      <c r="F73" s="62"/>
      <c r="G73" s="62"/>
      <c r="H73" s="62"/>
      <c r="I73" s="62"/>
      <c r="J73" s="62"/>
      <c r="K73" s="62"/>
      <c r="L73" s="62"/>
      <c r="M73" s="62"/>
      <c r="P73" s="62"/>
      <c r="Q73" s="62"/>
    </row>
    <row r="74" spans="5:17" x14ac:dyDescent="0.2">
      <c r="E74" s="62"/>
      <c r="F74" s="62"/>
      <c r="G74" s="62"/>
      <c r="H74" s="62"/>
      <c r="I74" s="62"/>
      <c r="J74" s="62"/>
      <c r="K74" s="62"/>
      <c r="L74" s="62"/>
      <c r="M74" s="62"/>
      <c r="P74" s="62"/>
      <c r="Q74" s="62"/>
    </row>
    <row r="75" spans="5:17" x14ac:dyDescent="0.2">
      <c r="E75" s="62"/>
      <c r="F75" s="62"/>
      <c r="G75" s="62"/>
      <c r="H75" s="62"/>
      <c r="I75" s="62"/>
      <c r="J75" s="62"/>
      <c r="K75" s="62"/>
      <c r="L75" s="62"/>
      <c r="M75" s="62"/>
      <c r="P75" s="62"/>
      <c r="Q75" s="62"/>
    </row>
    <row r="76" spans="5:17" x14ac:dyDescent="0.2">
      <c r="E76" s="62"/>
      <c r="F76" s="62"/>
      <c r="G76" s="62"/>
      <c r="H76" s="62"/>
      <c r="I76" s="62"/>
      <c r="J76" s="62"/>
      <c r="K76" s="62"/>
      <c r="L76" s="62"/>
      <c r="M76" s="62"/>
      <c r="P76" s="62"/>
      <c r="Q76" s="62"/>
    </row>
    <row r="77" spans="5:17" x14ac:dyDescent="0.2">
      <c r="E77" s="62"/>
      <c r="F77" s="62"/>
      <c r="G77" s="62"/>
      <c r="H77" s="62"/>
      <c r="I77" s="62"/>
      <c r="J77" s="62"/>
      <c r="K77" s="62"/>
      <c r="L77" s="62"/>
      <c r="M77" s="62"/>
      <c r="P77" s="62"/>
      <c r="Q77" s="62"/>
    </row>
    <row r="78" spans="5:17" x14ac:dyDescent="0.2">
      <c r="E78" s="62"/>
      <c r="F78" s="62"/>
      <c r="G78" s="62"/>
      <c r="H78" s="62"/>
      <c r="I78" s="62"/>
      <c r="J78" s="62"/>
      <c r="K78" s="62"/>
      <c r="L78" s="62"/>
      <c r="M78" s="62"/>
      <c r="P78" s="62"/>
      <c r="Q78" s="62"/>
    </row>
    <row r="79" spans="5:17" x14ac:dyDescent="0.2">
      <c r="E79" s="62"/>
      <c r="F79" s="62"/>
      <c r="G79" s="62"/>
      <c r="H79" s="62"/>
      <c r="I79" s="62"/>
      <c r="J79" s="62"/>
      <c r="K79" s="62"/>
      <c r="L79" s="62"/>
      <c r="M79" s="62"/>
      <c r="P79" s="62"/>
      <c r="Q79" s="62"/>
    </row>
    <row r="80" spans="5:17" x14ac:dyDescent="0.2">
      <c r="E80" s="62"/>
      <c r="F80" s="62"/>
      <c r="G80" s="62"/>
      <c r="H80" s="62"/>
      <c r="I80" s="62"/>
      <c r="J80" s="62"/>
      <c r="K80" s="62"/>
      <c r="L80" s="62"/>
      <c r="M80" s="62"/>
      <c r="P80" s="62"/>
      <c r="Q80" s="62"/>
    </row>
  </sheetData>
  <mergeCells count="7">
    <mergeCell ref="B15:C15"/>
    <mergeCell ref="A1:M1"/>
    <mergeCell ref="A2:M2"/>
    <mergeCell ref="A3:M3"/>
    <mergeCell ref="A4:M4"/>
    <mergeCell ref="E7:I7"/>
    <mergeCell ref="K7:M7"/>
  </mergeCells>
  <pageMargins left="0.5" right="0.5" top="0.75" bottom="0.5" header="0.5" footer="0.5"/>
  <pageSetup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5741F-27C8-4441-B372-860CBBD6FAFE}">
  <sheetPr>
    <tabColor rgb="FF92D050"/>
    <pageSetUpPr fitToPage="1"/>
  </sheetPr>
  <dimension ref="A1:U30"/>
  <sheetViews>
    <sheetView workbookViewId="0">
      <selection activeCell="J20" sqref="J20"/>
    </sheetView>
  </sheetViews>
  <sheetFormatPr defaultRowHeight="12.75" x14ac:dyDescent="0.2"/>
  <cols>
    <col min="1" max="1" width="47.28515625" style="11" customWidth="1"/>
    <col min="2" max="2" width="1.7109375" style="11" customWidth="1"/>
    <col min="3" max="3" width="11.7109375" style="11" customWidth="1"/>
    <col min="4" max="4" width="1.7109375" style="11" customWidth="1"/>
    <col min="5" max="5" width="11.7109375" style="11" customWidth="1"/>
    <col min="6" max="6" width="1.7109375" style="11" customWidth="1"/>
    <col min="7" max="7" width="11.7109375" style="11" customWidth="1"/>
    <col min="8" max="8" width="1.7109375" style="11" customWidth="1"/>
    <col min="9" max="9" width="11.7109375" style="11" customWidth="1"/>
    <col min="10" max="10" width="1.7109375" style="11" customWidth="1"/>
    <col min="11" max="11" width="11.7109375" style="11" customWidth="1"/>
    <col min="12" max="12" width="1.7109375" style="11" customWidth="1"/>
    <col min="13" max="13" width="11.7109375" style="11" customWidth="1"/>
    <col min="14" max="14" width="3.7109375" style="11" customWidth="1"/>
    <col min="15" max="15" width="11.7109375" style="11" customWidth="1"/>
    <col min="16" max="16" width="1.7109375" style="11" customWidth="1"/>
    <col min="17" max="17" width="11.7109375" style="11" customWidth="1"/>
    <col min="18" max="18" width="1.7109375" style="11" customWidth="1"/>
    <col min="19" max="19" width="11.7109375" style="11" customWidth="1"/>
    <col min="20" max="20" width="1.7109375" style="11" customWidth="1"/>
    <col min="21" max="21" width="11.7109375" style="11" customWidth="1"/>
    <col min="22" max="22" width="1.7109375" style="11" customWidth="1"/>
    <col min="23" max="23" width="13.7109375" style="11" customWidth="1"/>
    <col min="24" max="16384" width="9.140625" style="11"/>
  </cols>
  <sheetData>
    <row r="1" spans="1:21" x14ac:dyDescent="0.2">
      <c r="A1" s="99" t="s">
        <v>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x14ac:dyDescent="0.2">
      <c r="A2" s="99" t="s">
        <v>133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 x14ac:dyDescent="0.2">
      <c r="A3" s="99" t="s">
        <v>28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1" x14ac:dyDescent="0.2">
      <c r="A4" s="99" t="s">
        <v>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1" x14ac:dyDescent="0.2">
      <c r="A5" s="35"/>
      <c r="C5" s="34"/>
      <c r="D5" s="34"/>
      <c r="E5" s="34"/>
      <c r="F5" s="34"/>
    </row>
    <row r="6" spans="1:21" x14ac:dyDescent="0.2"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21" x14ac:dyDescent="0.2">
      <c r="C7" s="100" t="s">
        <v>26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O7" s="100" t="s">
        <v>123</v>
      </c>
      <c r="P7" s="100"/>
      <c r="Q7" s="100"/>
      <c r="R7" s="100"/>
      <c r="S7" s="100"/>
      <c r="T7" s="100"/>
      <c r="U7" s="100"/>
    </row>
    <row r="8" spans="1:21" ht="6.75" customHeight="1" x14ac:dyDescent="0.2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21" x14ac:dyDescent="0.2">
      <c r="C9" s="104">
        <v>44196</v>
      </c>
      <c r="D9" s="104"/>
      <c r="E9" s="104"/>
      <c r="F9" s="34"/>
      <c r="G9" s="104">
        <v>44104</v>
      </c>
      <c r="H9" s="104"/>
      <c r="I9" s="104"/>
      <c r="J9" s="34"/>
      <c r="K9" s="104">
        <v>43830</v>
      </c>
      <c r="L9" s="104"/>
      <c r="M9" s="104"/>
      <c r="O9" s="104">
        <v>44196</v>
      </c>
      <c r="P9" s="104"/>
      <c r="Q9" s="104"/>
      <c r="R9" s="34"/>
      <c r="S9" s="104">
        <v>43830</v>
      </c>
      <c r="T9" s="104"/>
      <c r="U9" s="104"/>
    </row>
    <row r="10" spans="1:21" x14ac:dyDescent="0.2">
      <c r="C10" s="37" t="s">
        <v>88</v>
      </c>
      <c r="D10" s="34"/>
      <c r="E10" s="37" t="s">
        <v>89</v>
      </c>
      <c r="F10" s="34"/>
      <c r="G10" s="37" t="s">
        <v>88</v>
      </c>
      <c r="H10" s="34"/>
      <c r="I10" s="37" t="s">
        <v>89</v>
      </c>
      <c r="J10" s="34"/>
      <c r="K10" s="37" t="s">
        <v>88</v>
      </c>
      <c r="L10" s="34"/>
      <c r="M10" s="37" t="s">
        <v>89</v>
      </c>
      <c r="O10" s="37" t="s">
        <v>88</v>
      </c>
      <c r="P10" s="34"/>
      <c r="Q10" s="37" t="s">
        <v>89</v>
      </c>
      <c r="R10" s="34"/>
      <c r="S10" s="37" t="s">
        <v>88</v>
      </c>
      <c r="T10" s="34"/>
      <c r="U10" s="37" t="s">
        <v>89</v>
      </c>
    </row>
    <row r="11" spans="1:21" ht="7.5" customHeight="1" x14ac:dyDescent="0.2"/>
    <row r="12" spans="1:21" x14ac:dyDescent="0.2">
      <c r="A12" s="11" t="s">
        <v>134</v>
      </c>
      <c r="C12" s="89">
        <v>-8309</v>
      </c>
      <c r="D12" s="43"/>
      <c r="E12" s="71">
        <f>C12/E20</f>
        <v>-6.7429498884155004E-2</v>
      </c>
      <c r="F12" s="49"/>
      <c r="G12" s="43">
        <v>-3985</v>
      </c>
      <c r="H12" s="43"/>
      <c r="I12" s="71">
        <f>G12/I20</f>
        <v>-3.2567034152480731E-2</v>
      </c>
      <c r="J12" s="49"/>
      <c r="K12" s="43">
        <v>2458</v>
      </c>
      <c r="L12" s="43"/>
      <c r="M12" s="71">
        <f>K12/M20</f>
        <v>2.0900827359846261E-2</v>
      </c>
      <c r="O12" s="89">
        <v>-19277</v>
      </c>
      <c r="P12" s="89"/>
      <c r="Q12" s="91">
        <f>O12/Q20</f>
        <v>-0.15905640450179873</v>
      </c>
      <c r="S12" s="43">
        <v>-16044</v>
      </c>
      <c r="T12" s="43"/>
      <c r="U12" s="71">
        <f>S12/U20</f>
        <v>-0.1384416256795237</v>
      </c>
    </row>
    <row r="13" spans="1:21" ht="7.5" customHeight="1" x14ac:dyDescent="0.2">
      <c r="C13" s="25"/>
      <c r="D13" s="49"/>
      <c r="E13" s="49"/>
      <c r="F13" s="49"/>
      <c r="G13" s="49"/>
      <c r="H13" s="49"/>
      <c r="I13" s="49"/>
      <c r="J13" s="49"/>
      <c r="K13" s="49"/>
      <c r="L13" s="49"/>
      <c r="M13" s="49"/>
      <c r="O13" s="25"/>
      <c r="P13" s="25"/>
      <c r="Q13" s="25"/>
      <c r="S13" s="49"/>
      <c r="T13" s="49"/>
      <c r="U13" s="49"/>
    </row>
    <row r="14" spans="1:21" x14ac:dyDescent="0.2">
      <c r="A14" s="11" t="s">
        <v>39</v>
      </c>
      <c r="C14" s="25">
        <v>3479</v>
      </c>
      <c r="D14" s="49"/>
      <c r="E14" s="72">
        <f>C14/E20</f>
        <v>2.8232907283424629E-2</v>
      </c>
      <c r="F14" s="49"/>
      <c r="G14" s="49">
        <v>1923</v>
      </c>
      <c r="H14" s="49"/>
      <c r="I14" s="72">
        <f>G14/I20</f>
        <v>1.5715534924773011E-2</v>
      </c>
      <c r="J14" s="49"/>
      <c r="K14" s="49">
        <v>3315</v>
      </c>
      <c r="L14" s="49"/>
      <c r="M14" s="72">
        <f>K14/M20</f>
        <v>2.8188056427131961E-2</v>
      </c>
      <c r="O14" s="25">
        <v>15717</v>
      </c>
      <c r="P14" s="25"/>
      <c r="Q14" s="92">
        <f>O14/Q20</f>
        <v>0.1296824977722037</v>
      </c>
      <c r="S14" s="49">
        <v>13778</v>
      </c>
      <c r="T14" s="49"/>
      <c r="U14" s="72">
        <f>S14/U20</f>
        <v>0.11888860125981535</v>
      </c>
    </row>
    <row r="15" spans="1:21" x14ac:dyDescent="0.2">
      <c r="A15" s="11" t="s">
        <v>117</v>
      </c>
      <c r="C15" s="70">
        <v>1070</v>
      </c>
      <c r="D15" s="49"/>
      <c r="E15" s="73">
        <f>C15/E20</f>
        <v>8.6833029011969976E-3</v>
      </c>
      <c r="F15" s="49"/>
      <c r="G15" s="65">
        <v>868</v>
      </c>
      <c r="H15" s="49"/>
      <c r="I15" s="73">
        <f>G15/I20</f>
        <v>7.0936475895491281E-3</v>
      </c>
      <c r="J15" s="49"/>
      <c r="K15" s="65">
        <v>0</v>
      </c>
      <c r="L15" s="49"/>
      <c r="M15" s="73">
        <f>K15/M20</f>
        <v>0</v>
      </c>
      <c r="O15" s="70">
        <v>1938</v>
      </c>
      <c r="P15" s="25"/>
      <c r="Q15" s="93">
        <f>O15/Q20</f>
        <v>1.5990626753358196E-2</v>
      </c>
      <c r="S15" s="65">
        <v>0</v>
      </c>
      <c r="T15" s="49"/>
      <c r="U15" s="73">
        <f>S15/U20</f>
        <v>0</v>
      </c>
    </row>
    <row r="16" spans="1:21" ht="7.5" customHeight="1" x14ac:dyDescent="0.2">
      <c r="C16" s="25"/>
      <c r="D16" s="49"/>
      <c r="E16" s="49"/>
      <c r="F16" s="49"/>
      <c r="G16" s="49"/>
      <c r="H16" s="49"/>
      <c r="I16" s="49"/>
      <c r="J16" s="49"/>
      <c r="K16" s="49"/>
      <c r="L16" s="49"/>
      <c r="M16" s="49"/>
      <c r="O16" s="25"/>
      <c r="P16" s="25"/>
      <c r="Q16" s="25"/>
      <c r="S16" s="49"/>
      <c r="T16" s="49"/>
      <c r="U16" s="49"/>
    </row>
    <row r="17" spans="1:21" ht="13.5" thickBot="1" x14ac:dyDescent="0.25">
      <c r="A17" s="11" t="s">
        <v>141</v>
      </c>
      <c r="C17" s="90">
        <f>SUM(C12:C15)</f>
        <v>-3760</v>
      </c>
      <c r="D17" s="43"/>
      <c r="E17" s="75">
        <f>C17/E20</f>
        <v>-3.0513288699533375E-2</v>
      </c>
      <c r="F17" s="49"/>
      <c r="G17" s="74">
        <f>SUM(G12:G15)</f>
        <v>-1194</v>
      </c>
      <c r="H17" s="43"/>
      <c r="I17" s="75">
        <f>G17/I20</f>
        <v>-9.7578516381585934E-3</v>
      </c>
      <c r="J17" s="49"/>
      <c r="K17" s="74">
        <f>SUM(K12:K15)</f>
        <v>5773</v>
      </c>
      <c r="L17" s="43"/>
      <c r="M17" s="75">
        <f>K17/M20</f>
        <v>4.9088883786978225E-2</v>
      </c>
      <c r="O17" s="90">
        <f>SUM(O12:O15)</f>
        <v>-1622</v>
      </c>
      <c r="P17" s="89"/>
      <c r="Q17" s="94">
        <f>O17/Q20</f>
        <v>-1.3383279976236839E-2</v>
      </c>
      <c r="S17" s="74">
        <f>SUM(S12:S15)</f>
        <v>-2266</v>
      </c>
      <c r="T17" s="43"/>
      <c r="U17" s="75">
        <f>S17/U20</f>
        <v>-1.9553024419708343E-2</v>
      </c>
    </row>
    <row r="18" spans="1:21" ht="13.5" thickTop="1" x14ac:dyDescent="0.2"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O18" s="12"/>
      <c r="P18" s="12"/>
      <c r="Q18" s="12"/>
    </row>
    <row r="19" spans="1:21" x14ac:dyDescent="0.2">
      <c r="O19" s="12"/>
      <c r="P19" s="12"/>
      <c r="Q19" s="12"/>
    </row>
    <row r="20" spans="1:21" x14ac:dyDescent="0.2">
      <c r="A20" s="11" t="s">
        <v>132</v>
      </c>
      <c r="C20" s="49"/>
      <c r="D20" s="49"/>
      <c r="E20" s="25">
        <v>123225</v>
      </c>
      <c r="F20" s="49"/>
      <c r="G20" s="49"/>
      <c r="H20" s="49"/>
      <c r="I20" s="49">
        <v>122363</v>
      </c>
      <c r="J20" s="49"/>
      <c r="K20" s="49"/>
      <c r="L20" s="49"/>
      <c r="M20" s="49">
        <v>117603</v>
      </c>
      <c r="N20" s="49"/>
      <c r="O20" s="25"/>
      <c r="P20" s="25"/>
      <c r="Q20" s="25">
        <v>121196</v>
      </c>
      <c r="U20" s="49">
        <v>115890</v>
      </c>
    </row>
    <row r="21" spans="1:21" x14ac:dyDescent="0.2"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5"/>
      <c r="P21" s="25"/>
      <c r="Q21" s="25"/>
    </row>
    <row r="22" spans="1:21" x14ac:dyDescent="0.2">
      <c r="C22" s="72"/>
      <c r="D22" s="72"/>
      <c r="E22" s="72"/>
      <c r="F22" s="49"/>
      <c r="G22" s="49"/>
      <c r="H22" s="49"/>
      <c r="I22" s="49"/>
      <c r="J22" s="49"/>
      <c r="K22" s="72"/>
      <c r="L22" s="72"/>
      <c r="M22" s="72"/>
      <c r="N22" s="49"/>
      <c r="O22" s="49"/>
      <c r="P22" s="49"/>
      <c r="Q22" s="49"/>
    </row>
    <row r="23" spans="1:21" x14ac:dyDescent="0.2">
      <c r="C23" s="72"/>
      <c r="D23" s="72"/>
      <c r="E23" s="72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21" x14ac:dyDescent="0.2"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21" x14ac:dyDescent="0.2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21" x14ac:dyDescent="0.2"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21" x14ac:dyDescent="0.2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21" x14ac:dyDescent="0.2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1:21" x14ac:dyDescent="0.2"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21" x14ac:dyDescent="0.2"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</sheetData>
  <mergeCells count="11">
    <mergeCell ref="A1:U1"/>
    <mergeCell ref="A2:U2"/>
    <mergeCell ref="A3:U3"/>
    <mergeCell ref="A4:U4"/>
    <mergeCell ref="C7:M7"/>
    <mergeCell ref="O7:U7"/>
    <mergeCell ref="C9:E9"/>
    <mergeCell ref="G9:I9"/>
    <mergeCell ref="K9:M9"/>
    <mergeCell ref="O9:Q9"/>
    <mergeCell ref="S9:U9"/>
  </mergeCells>
  <pageMargins left="0.5" right="0.25" top="0.75" bottom="0.5" header="0.5" footer="0.15"/>
  <pageSetup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BD86-8281-4CAB-BD0B-6DDB1E056FD4}">
  <sheetPr>
    <tabColor rgb="FF92D050"/>
  </sheetPr>
  <dimension ref="A1:O24"/>
  <sheetViews>
    <sheetView workbookViewId="0">
      <selection activeCell="J20" sqref="J20"/>
    </sheetView>
  </sheetViews>
  <sheetFormatPr defaultRowHeight="12.75" x14ac:dyDescent="0.2"/>
  <cols>
    <col min="1" max="1" width="3.5703125" style="11" customWidth="1"/>
    <col min="2" max="2" width="48.85546875" style="11" customWidth="1"/>
    <col min="3" max="3" width="1.7109375" style="11" customWidth="1"/>
    <col min="4" max="4" width="13.7109375" style="11" customWidth="1"/>
    <col min="5" max="5" width="1.7109375" style="11" customWidth="1"/>
    <col min="6" max="6" width="14.7109375" style="11" customWidth="1"/>
    <col min="7" max="7" width="1.7109375" style="11" customWidth="1"/>
    <col min="8" max="8" width="14.7109375" style="11" customWidth="1"/>
    <col min="9" max="9" width="3.7109375" style="11" customWidth="1"/>
    <col min="10" max="10" width="13.7109375" style="11" customWidth="1"/>
    <col min="11" max="11" width="1.7109375" style="11" customWidth="1"/>
    <col min="12" max="12" width="13.7109375" style="11" customWidth="1"/>
    <col min="13" max="13" width="1.7109375" style="11" customWidth="1"/>
    <col min="14" max="14" width="6.140625" style="11" customWidth="1"/>
    <col min="15" max="15" width="11.140625" style="11" customWidth="1"/>
    <col min="16" max="16384" width="9.140625" style="11"/>
  </cols>
  <sheetData>
    <row r="1" spans="1:15" x14ac:dyDescent="0.2">
      <c r="A1" s="99" t="s">
        <v>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35"/>
    </row>
    <row r="2" spans="1:15" x14ac:dyDescent="0.2">
      <c r="A2" s="99" t="s">
        <v>113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35"/>
    </row>
    <row r="3" spans="1:15" x14ac:dyDescent="0.2">
      <c r="A3" s="99" t="s">
        <v>28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35"/>
    </row>
    <row r="4" spans="1:15" x14ac:dyDescent="0.2">
      <c r="A4" s="99" t="s">
        <v>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35"/>
    </row>
    <row r="5" spans="1:15" x14ac:dyDescent="0.2">
      <c r="B5" s="35"/>
      <c r="D5" s="34"/>
      <c r="E5" s="34"/>
    </row>
    <row r="6" spans="1:15" x14ac:dyDescent="0.2">
      <c r="D6" s="34"/>
      <c r="E6" s="34"/>
      <c r="F6" s="34"/>
      <c r="G6" s="34"/>
      <c r="H6" s="34"/>
    </row>
    <row r="7" spans="1:15" x14ac:dyDescent="0.2">
      <c r="D7" s="100" t="s">
        <v>26</v>
      </c>
      <c r="E7" s="100"/>
      <c r="F7" s="100"/>
      <c r="G7" s="100"/>
      <c r="H7" s="100"/>
      <c r="J7" s="100" t="s">
        <v>123</v>
      </c>
      <c r="K7" s="100"/>
      <c r="L7" s="100"/>
    </row>
    <row r="8" spans="1:15" x14ac:dyDescent="0.2">
      <c r="D8" s="34"/>
      <c r="E8" s="34"/>
      <c r="F8" s="34"/>
      <c r="G8" s="34"/>
      <c r="H8" s="34"/>
    </row>
    <row r="9" spans="1:15" x14ac:dyDescent="0.2">
      <c r="D9" s="34" t="s">
        <v>124</v>
      </c>
      <c r="E9" s="34"/>
      <c r="F9" s="34" t="s">
        <v>115</v>
      </c>
      <c r="G9" s="34"/>
      <c r="H9" s="34" t="s">
        <v>124</v>
      </c>
      <c r="J9" s="34" t="s">
        <v>124</v>
      </c>
      <c r="K9" s="34"/>
      <c r="L9" s="34" t="s">
        <v>124</v>
      </c>
    </row>
    <row r="10" spans="1:15" x14ac:dyDescent="0.2">
      <c r="D10" s="37">
        <v>2020</v>
      </c>
      <c r="E10" s="34"/>
      <c r="F10" s="37">
        <v>2020</v>
      </c>
      <c r="G10" s="34"/>
      <c r="H10" s="37">
        <v>2019</v>
      </c>
      <c r="J10" s="37">
        <v>2020</v>
      </c>
      <c r="K10" s="34"/>
      <c r="L10" s="37">
        <v>2019</v>
      </c>
    </row>
    <row r="11" spans="1:15" ht="7.5" customHeight="1" x14ac:dyDescent="0.2"/>
    <row r="12" spans="1:15" x14ac:dyDescent="0.2">
      <c r="A12" s="11" t="s">
        <v>134</v>
      </c>
      <c r="D12" s="89">
        <v>-8309</v>
      </c>
      <c r="E12" s="43"/>
      <c r="F12" s="43">
        <v>-3985</v>
      </c>
      <c r="G12" s="43"/>
      <c r="H12" s="43">
        <v>2458</v>
      </c>
      <c r="J12" s="89">
        <v>-19277</v>
      </c>
      <c r="L12" s="43">
        <v>-16044</v>
      </c>
      <c r="O12" s="43"/>
    </row>
    <row r="13" spans="1:15" ht="7.5" customHeight="1" x14ac:dyDescent="0.2">
      <c r="D13" s="95"/>
      <c r="E13" s="62"/>
      <c r="F13" s="62"/>
      <c r="G13" s="62"/>
      <c r="H13" s="62"/>
      <c r="J13" s="95"/>
      <c r="L13" s="62"/>
    </row>
    <row r="14" spans="1:15" x14ac:dyDescent="0.2">
      <c r="B14" s="11" t="s">
        <v>40</v>
      </c>
      <c r="D14" s="25">
        <v>6010</v>
      </c>
      <c r="E14" s="49"/>
      <c r="F14" s="49">
        <v>5986</v>
      </c>
      <c r="G14" s="49"/>
      <c r="H14" s="49">
        <v>5616</v>
      </c>
      <c r="J14" s="25">
        <v>23170</v>
      </c>
      <c r="L14" s="49">
        <v>20065</v>
      </c>
      <c r="O14" s="43"/>
    </row>
    <row r="15" spans="1:15" x14ac:dyDescent="0.2">
      <c r="B15" s="11" t="s">
        <v>1</v>
      </c>
      <c r="D15" s="25">
        <v>2183</v>
      </c>
      <c r="E15" s="49"/>
      <c r="F15" s="49">
        <v>1674</v>
      </c>
      <c r="G15" s="49"/>
      <c r="H15" s="49">
        <v>45</v>
      </c>
      <c r="J15" s="25">
        <v>3939</v>
      </c>
      <c r="L15" s="49">
        <v>76</v>
      </c>
      <c r="O15" s="43"/>
    </row>
    <row r="16" spans="1:15" x14ac:dyDescent="0.2">
      <c r="B16" s="11" t="s">
        <v>97</v>
      </c>
      <c r="D16" s="25">
        <v>-57</v>
      </c>
      <c r="E16" s="49"/>
      <c r="F16" s="49">
        <v>-35</v>
      </c>
      <c r="G16" s="49"/>
      <c r="H16" s="49">
        <v>-194</v>
      </c>
      <c r="J16" s="25">
        <v>299</v>
      </c>
      <c r="L16" s="49">
        <v>-507</v>
      </c>
      <c r="O16" s="43"/>
    </row>
    <row r="17" spans="1:15" x14ac:dyDescent="0.2">
      <c r="B17" s="11" t="s">
        <v>125</v>
      </c>
      <c r="D17" s="70">
        <v>268</v>
      </c>
      <c r="E17" s="49"/>
      <c r="F17" s="65">
        <v>66</v>
      </c>
      <c r="G17" s="49"/>
      <c r="H17" s="65">
        <v>206</v>
      </c>
      <c r="J17" s="70">
        <v>645</v>
      </c>
      <c r="L17" s="65">
        <v>750</v>
      </c>
      <c r="O17" s="43"/>
    </row>
    <row r="18" spans="1:15" ht="7.5" customHeight="1" x14ac:dyDescent="0.2">
      <c r="D18" s="25"/>
      <c r="E18" s="49"/>
      <c r="F18" s="49"/>
      <c r="G18" s="49"/>
      <c r="H18" s="49"/>
      <c r="J18" s="25"/>
      <c r="L18" s="49"/>
    </row>
    <row r="19" spans="1:15" x14ac:dyDescent="0.2">
      <c r="A19" s="11" t="s">
        <v>95</v>
      </c>
      <c r="D19" s="89">
        <f>SUM(D12:D17)</f>
        <v>95</v>
      </c>
      <c r="E19" s="49"/>
      <c r="F19" s="43">
        <f>SUM(F12:F17)</f>
        <v>3706</v>
      </c>
      <c r="G19" s="49"/>
      <c r="H19" s="43">
        <f>SUM(H12:H17)</f>
        <v>8131</v>
      </c>
      <c r="J19" s="89">
        <f>SUM(J12:J17)</f>
        <v>8776</v>
      </c>
      <c r="L19" s="43">
        <f>SUM(L12:L17)</f>
        <v>4340</v>
      </c>
      <c r="O19" s="43"/>
    </row>
    <row r="20" spans="1:15" ht="7.5" customHeight="1" x14ac:dyDescent="0.2">
      <c r="D20" s="25"/>
      <c r="E20" s="49"/>
      <c r="F20" s="49"/>
      <c r="G20" s="49"/>
      <c r="H20" s="49"/>
      <c r="J20" s="25"/>
      <c r="L20" s="49"/>
    </row>
    <row r="21" spans="1:15" x14ac:dyDescent="0.2">
      <c r="B21" s="11" t="s">
        <v>39</v>
      </c>
      <c r="D21" s="70">
        <v>3479</v>
      </c>
      <c r="E21" s="49"/>
      <c r="F21" s="65">
        <v>1923</v>
      </c>
      <c r="G21" s="49"/>
      <c r="H21" s="65">
        <v>3315</v>
      </c>
      <c r="J21" s="70">
        <v>15717</v>
      </c>
      <c r="L21" s="65">
        <v>13778</v>
      </c>
      <c r="O21" s="43"/>
    </row>
    <row r="22" spans="1:15" ht="7.5" customHeight="1" x14ac:dyDescent="0.2">
      <c r="D22" s="25"/>
      <c r="E22" s="49"/>
      <c r="F22" s="49"/>
      <c r="G22" s="49"/>
      <c r="H22" s="49"/>
      <c r="J22" s="25"/>
      <c r="L22" s="49"/>
    </row>
    <row r="23" spans="1:15" ht="13.5" thickBot="1" x14ac:dyDescent="0.25">
      <c r="A23" s="11" t="s">
        <v>90</v>
      </c>
      <c r="D23" s="90">
        <f>SUM(D19:D21)</f>
        <v>3574</v>
      </c>
      <c r="E23" s="43"/>
      <c r="F23" s="74">
        <f>SUM(F19:F21)</f>
        <v>5629</v>
      </c>
      <c r="G23" s="43"/>
      <c r="H23" s="74">
        <f>SUM(H19:H21)</f>
        <v>11446</v>
      </c>
      <c r="J23" s="90">
        <f>SUM(J19:J21)</f>
        <v>24493</v>
      </c>
      <c r="L23" s="74">
        <f>SUM(L19:L21)</f>
        <v>18118</v>
      </c>
      <c r="O23" s="43"/>
    </row>
    <row r="24" spans="1:15" ht="13.5" thickTop="1" x14ac:dyDescent="0.2">
      <c r="D24" s="95"/>
      <c r="E24" s="62"/>
      <c r="F24" s="62"/>
      <c r="G24" s="62"/>
      <c r="H24" s="62"/>
      <c r="J24" s="12"/>
    </row>
  </sheetData>
  <mergeCells count="6">
    <mergeCell ref="A1:L1"/>
    <mergeCell ref="A2:L2"/>
    <mergeCell ref="A3:L3"/>
    <mergeCell ref="A4:L4"/>
    <mergeCell ref="D7:H7"/>
    <mergeCell ref="J7:L7"/>
  </mergeCells>
  <pageMargins left="0.75" right="0.5" top="0.75" bottom="0.75" header="0.5" footer="0.5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1 Balance Sheet</vt:lpstr>
      <vt:lpstr>2 Stmt. of Operations </vt:lpstr>
      <vt:lpstr>3 Supplemental Financial Data</vt:lpstr>
      <vt:lpstr>4 Cash Flow</vt:lpstr>
      <vt:lpstr>5 GAAP to Non GAAP Net Income</vt:lpstr>
      <vt:lpstr>6 GAAP NI toEBITDA toAdj EBITDA</vt:lpstr>
      <vt:lpstr>Sheet4</vt:lpstr>
      <vt:lpstr>'1 Balance Sheet'!Print_Area</vt:lpstr>
      <vt:lpstr>'4 Cash Flow'!Print_Area</vt:lpstr>
    </vt:vector>
  </TitlesOfParts>
  <Company>Limelight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Hudspeth, Mike</cp:lastModifiedBy>
  <cp:lastPrinted>2021-02-10T22:12:38Z</cp:lastPrinted>
  <dcterms:created xsi:type="dcterms:W3CDTF">2007-10-25T14:25:50Z</dcterms:created>
  <dcterms:modified xsi:type="dcterms:W3CDTF">2021-02-10T22:17:47Z</dcterms:modified>
</cp:coreProperties>
</file>